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" yWindow="108" windowWidth="22176" windowHeight="8724" activeTab="0"/>
  </bookViews>
  <sheets>
    <sheet name="ReadMe" sheetId="1" r:id="rId1"/>
    <sheet name="SCORE" sheetId="2" r:id="rId2"/>
  </sheets>
  <definedNames>
    <definedName name="DegRad">PI()/180</definedName>
    <definedName name="DR">PI()/180</definedName>
    <definedName name="Fcv">0.5*1.9905*1.6889^2</definedName>
    <definedName name="mtf">3.2808</definedName>
    <definedName name="PhiDelt">#REF!</definedName>
    <definedName name="_xlnm.Print_Area" localSheetId="1">'SCORE'!$A$1:$N$204</definedName>
    <definedName name="PY">#REF!</definedName>
    <definedName name="Race_Distance">'SCORE'!$H$1</definedName>
    <definedName name="Radius">#REF!</definedName>
    <definedName name="Scratch_Boat">'SCORE'!#REF!</definedName>
    <definedName name="STSP">#REF!</definedName>
    <definedName name="TIME_ZONE_CHANGE">'SCORE'!$AF$1</definedName>
    <definedName name="Wgt_Dist">#REF!</definedName>
    <definedName name="Xmax">#REF!</definedName>
    <definedName name="Xmin">#REF!</definedName>
    <definedName name="Ymax">#REF!</definedName>
    <definedName name="Ymin">#REF!</definedName>
  </definedNames>
  <calcPr fullCalcOnLoad="1"/>
</workbook>
</file>

<file path=xl/sharedStrings.xml><?xml version="1.0" encoding="utf-8"?>
<sst xmlns="http://schemas.openxmlformats.org/spreadsheetml/2006/main" count="1284" uniqueCount="407">
  <si>
    <t>to score the race under ORR</t>
  </si>
  <si>
    <t>Race Distance:</t>
  </si>
  <si>
    <t>TEMPTRESS</t>
  </si>
  <si>
    <t>Sail</t>
  </si>
  <si>
    <t>ORR - OCEAN COURSE RATINGS FOR PCS SCORING</t>
  </si>
  <si>
    <t>IRC</t>
  </si>
  <si>
    <t>ELAPSED TIME</t>
  </si>
  <si>
    <t>IRC CT</t>
  </si>
  <si>
    <t>ORR CT</t>
  </si>
  <si>
    <t xml:space="preserve">  Division</t>
  </si>
  <si>
    <t>Yacht Name</t>
  </si>
  <si>
    <t>Number</t>
  </si>
  <si>
    <t>Owner</t>
  </si>
  <si>
    <t>6kt</t>
  </si>
  <si>
    <t>8kt</t>
  </si>
  <si>
    <t>10kt</t>
  </si>
  <si>
    <t>12kt</t>
  </si>
  <si>
    <t>16kt</t>
  </si>
  <si>
    <t>20kt</t>
  </si>
  <si>
    <t>24kt</t>
  </si>
  <si>
    <t>TCC</t>
  </si>
  <si>
    <t>HRS</t>
  </si>
  <si>
    <t>MIN</t>
  </si>
  <si>
    <t>SEC</t>
  </si>
  <si>
    <t>Cruiser</t>
  </si>
  <si>
    <t>CETACEA</t>
  </si>
  <si>
    <t>ISOLA</t>
  </si>
  <si>
    <t>SLIDE RULE</t>
  </si>
  <si>
    <t>D-H</t>
  </si>
  <si>
    <t>LORA ANN</t>
  </si>
  <si>
    <t>MIREILLE</t>
  </si>
  <si>
    <t>Gibbs Hill</t>
  </si>
  <si>
    <t>BELLA MENTE</t>
  </si>
  <si>
    <t>St. David's</t>
  </si>
  <si>
    <t>ACTAEA</t>
  </si>
  <si>
    <t>AURORA</t>
  </si>
  <si>
    <t>BOMBARDINO</t>
  </si>
  <si>
    <t>CARINA</t>
  </si>
  <si>
    <t>CHARLIE V</t>
  </si>
  <si>
    <t>CYGNETTE</t>
  </si>
  <si>
    <t>DOGSLED</t>
  </si>
  <si>
    <t>FINESSE</t>
  </si>
  <si>
    <t>GLORY</t>
  </si>
  <si>
    <t>HIRO MARU</t>
  </si>
  <si>
    <t>JACQUELINE IV</t>
  </si>
  <si>
    <t>KODIAK</t>
  </si>
  <si>
    <t>LINDY</t>
  </si>
  <si>
    <t>MISTY</t>
  </si>
  <si>
    <t>NASTY MEDICINE</t>
  </si>
  <si>
    <t>RESOLUTE</t>
  </si>
  <si>
    <t>SINN FEIN</t>
  </si>
  <si>
    <t>SWIFT</t>
  </si>
  <si>
    <t>VAMP</t>
  </si>
  <si>
    <t>WHISPER</t>
  </si>
  <si>
    <t>WINDBORN</t>
  </si>
  <si>
    <t>NOT OFFICIAL SCORING DATA/RESULTS</t>
  </si>
  <si>
    <t>RANK</t>
  </si>
  <si>
    <t>ORR</t>
  </si>
  <si>
    <t>1)</t>
  </si>
  <si>
    <t>Tools/Options/Security/Macro Security/Medium</t>
  </si>
  <si>
    <t>2)</t>
  </si>
  <si>
    <t>Key in data in green cells only:</t>
  </si>
  <si>
    <t>for race distance or any intermediate point</t>
  </si>
  <si>
    <t>3)</t>
  </si>
  <si>
    <t>Press</t>
  </si>
  <si>
    <t>Days</t>
  </si>
  <si>
    <t>Hours</t>
  </si>
  <si>
    <t>Min</t>
  </si>
  <si>
    <t>Sec</t>
  </si>
  <si>
    <t>D</t>
  </si>
  <si>
    <t>H</t>
  </si>
  <si>
    <t>M</t>
  </si>
  <si>
    <t>S</t>
  </si>
  <si>
    <t>Class</t>
  </si>
  <si>
    <t>Corrected Time</t>
  </si>
  <si>
    <t>Elapsed Time</t>
  </si>
  <si>
    <t>Start Time (EDT)</t>
  </si>
  <si>
    <t>Finish Time</t>
  </si>
  <si>
    <t xml:space="preserve"> </t>
  </si>
  <si>
    <t>Implied</t>
  </si>
  <si>
    <t>Wind</t>
  </si>
  <si>
    <t>AVRA</t>
  </si>
  <si>
    <t>GRACIE</t>
  </si>
  <si>
    <t>MAGIC</t>
  </si>
  <si>
    <t>CHECKMATE</t>
  </si>
  <si>
    <t>ATTITUDE</t>
  </si>
  <si>
    <t>PALADIN</t>
  </si>
  <si>
    <t>ET</t>
  </si>
  <si>
    <t>Dec Hrs</t>
  </si>
  <si>
    <t>NOTES ON USING SMART SCRATCHSHEET</t>
  </si>
  <si>
    <t>First</t>
  </si>
  <si>
    <t>RESULTS PRODUCED BY THIS SPREADSHEET ARE NOT OFFICIAL</t>
  </si>
  <si>
    <t>USA 31346</t>
  </si>
  <si>
    <t>USA 14111</t>
  </si>
  <si>
    <t>USA 32510</t>
  </si>
  <si>
    <t>USA 1818</t>
  </si>
  <si>
    <t>USA 3815</t>
  </si>
  <si>
    <t>USA 32441</t>
  </si>
  <si>
    <t>MORGAN OF MARIETTA</t>
  </si>
  <si>
    <t>USA 50692</t>
  </si>
  <si>
    <t>USA 43553</t>
  </si>
  <si>
    <t>NA 11</t>
  </si>
  <si>
    <t>USA 52066</t>
  </si>
  <si>
    <t>AKELA III</t>
  </si>
  <si>
    <t>USA 18443</t>
  </si>
  <si>
    <t>TRIPLE LINDY</t>
  </si>
  <si>
    <t>USA 93310</t>
  </si>
  <si>
    <t>USA 315</t>
  </si>
  <si>
    <t>USA 62</t>
  </si>
  <si>
    <t>USA 50820</t>
  </si>
  <si>
    <t>USA 52744</t>
  </si>
  <si>
    <t>SHINNECOCK</t>
  </si>
  <si>
    <t>USA 51334</t>
  </si>
  <si>
    <t>USA 51120</t>
  </si>
  <si>
    <t>ROCKET SCIENCE</t>
  </si>
  <si>
    <t>USA 51512</t>
  </si>
  <si>
    <t>USA 63495</t>
  </si>
  <si>
    <t>LAPIN</t>
  </si>
  <si>
    <t>USA 51518</t>
  </si>
  <si>
    <t>USA 43600</t>
  </si>
  <si>
    <t>BEAGLE</t>
  </si>
  <si>
    <t>USA 44007</t>
  </si>
  <si>
    <t>USA 49</t>
  </si>
  <si>
    <t>USA 42844</t>
  </si>
  <si>
    <t>USA 42324</t>
  </si>
  <si>
    <t>USA 51601</t>
  </si>
  <si>
    <t>USA 51000</t>
  </si>
  <si>
    <t>USA 51552</t>
  </si>
  <si>
    <t>BER 1000</t>
  </si>
  <si>
    <t>GBR 8858</t>
  </si>
  <si>
    <t>USA 61011</t>
  </si>
  <si>
    <t>USA 406</t>
  </si>
  <si>
    <t>USA 55155</t>
  </si>
  <si>
    <t>USA 52599</t>
  </si>
  <si>
    <t>USA 45</t>
  </si>
  <si>
    <t>USA 52571</t>
  </si>
  <si>
    <t>USA 32708</t>
  </si>
  <si>
    <t>HAERLEM</t>
  </si>
  <si>
    <t>USA 55110</t>
  </si>
  <si>
    <t>LIBERTY CALL</t>
  </si>
  <si>
    <t>USA 60172</t>
  </si>
  <si>
    <t>ITA 12271</t>
  </si>
  <si>
    <t>BLUE</t>
  </si>
  <si>
    <t>USA 54946</t>
  </si>
  <si>
    <t>USA 59001</t>
  </si>
  <si>
    <t>KIVA</t>
  </si>
  <si>
    <t>USA 40104</t>
  </si>
  <si>
    <t>USA 40789</t>
  </si>
  <si>
    <t>USA 32575</t>
  </si>
  <si>
    <t>CHOUCAS</t>
  </si>
  <si>
    <t>USA 50343</t>
  </si>
  <si>
    <t>USA 52648</t>
  </si>
  <si>
    <t>NEXT BOAT</t>
  </si>
  <si>
    <t>USA 52787</t>
  </si>
  <si>
    <t>USA 7050</t>
  </si>
  <si>
    <t>ALIBI</t>
  </si>
  <si>
    <t>USA 43968</t>
  </si>
  <si>
    <t>USA 50622</t>
  </si>
  <si>
    <t>TIME ZONE CHANGE:</t>
  </si>
  <si>
    <t>Office 2003:</t>
  </si>
  <si>
    <t>Office 2007:</t>
  </si>
  <si>
    <t>Excel Options,</t>
  </si>
  <si>
    <t>Trust Center,</t>
  </si>
  <si>
    <t>Trust Center Settings,</t>
  </si>
  <si>
    <t>Macro Settings,</t>
  </si>
  <si>
    <t>Enter the start time for the first boat in the class, this time will used for all the boats in that class.</t>
  </si>
  <si>
    <t>4)</t>
  </si>
  <si>
    <t>This sheet gives rank in class for both IRC and ORR, you can compare across classes in the SAME division.</t>
  </si>
  <si>
    <r>
      <t>START</t>
    </r>
    <r>
      <rPr>
        <sz val="10"/>
        <rFont val="Arial"/>
        <family val="0"/>
      </rPr>
      <t>: Start times are in columns X, Y, Z, AA.  Leave these alone unless a class start is delayed.</t>
    </r>
  </si>
  <si>
    <r>
      <t>FINISH</t>
    </r>
    <r>
      <rPr>
        <sz val="10"/>
        <rFont val="Arial"/>
        <family val="2"/>
      </rPr>
      <t>: Key</t>
    </r>
    <r>
      <rPr>
        <sz val="10"/>
        <rFont val="Arial"/>
        <family val="0"/>
      </rPr>
      <t xml:space="preserve"> in clock times (Days, Hours, Minutes, Seconds) in columns AD through AG.</t>
    </r>
  </si>
  <si>
    <t>Click on "Enable Macros" when loading the spreadsheet.</t>
  </si>
  <si>
    <t>Click on Office symbol in upper left corner,</t>
  </si>
  <si>
    <t>Enable all macros.</t>
  </si>
  <si>
    <r>
      <t xml:space="preserve">INTERMEDIATE POINT: </t>
    </r>
    <r>
      <rPr>
        <sz val="10"/>
        <rFont val="Arial"/>
        <family val="2"/>
      </rPr>
      <t>Key In clock time as above for a "virtual mark" of the race.</t>
    </r>
  </si>
  <si>
    <t>IRC results are automatic.</t>
  </si>
  <si>
    <r>
      <t>IMPORTANT</t>
    </r>
    <r>
      <rPr>
        <sz val="10"/>
        <rFont val="Arial"/>
        <family val="0"/>
      </rPr>
      <t>:</t>
    </r>
    <r>
      <rPr>
        <sz val="10"/>
        <rFont val="Arial"/>
        <family val="2"/>
      </rPr>
      <t xml:space="preserve"> Each ORR division has its own scratch boat, 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compare corrected times between divisions.</t>
    </r>
  </si>
  <si>
    <t>THIS SPREADSHEET HAS TWO PAGES, GO TO THE "SCORE" PAGE AFTER READING THIS ONE</t>
  </si>
  <si>
    <t>SELKIE</t>
  </si>
  <si>
    <t>USA 40808</t>
  </si>
  <si>
    <t>DORADE</t>
  </si>
  <si>
    <t>USA 16</t>
  </si>
  <si>
    <t>WIDOW MAKER</t>
  </si>
  <si>
    <t>USA 93594</t>
  </si>
  <si>
    <t>DREAMCATCHER</t>
  </si>
  <si>
    <t>USA 10625</t>
  </si>
  <si>
    <t>USA 59278</t>
  </si>
  <si>
    <t>CHRISTOPHER DRAGON</t>
  </si>
  <si>
    <t>USA 12204</t>
  </si>
  <si>
    <t>CRAZY HORSE</t>
  </si>
  <si>
    <t>AIRBORNE IV</t>
  </si>
  <si>
    <t>CAN 54381</t>
  </si>
  <si>
    <t>CAN 52543</t>
  </si>
  <si>
    <t>BLACK WATCH</t>
  </si>
  <si>
    <t>USA 71</t>
  </si>
  <si>
    <t>MATADOR</t>
  </si>
  <si>
    <t>USA 60342</t>
  </si>
  <si>
    <t>OLD SCHOOL</t>
  </si>
  <si>
    <t>USA 39532</t>
  </si>
  <si>
    <t>BRIGAND</t>
  </si>
  <si>
    <t>USA 52120</t>
  </si>
  <si>
    <t>LIR</t>
  </si>
  <si>
    <t>USA 45454</t>
  </si>
  <si>
    <t>DEFIANCE</t>
  </si>
  <si>
    <t>USA 50069</t>
  </si>
  <si>
    <t>SHOCKWAVE</t>
  </si>
  <si>
    <t>USA 60272</t>
  </si>
  <si>
    <t>RUSE</t>
  </si>
  <si>
    <t>USA 52044</t>
  </si>
  <si>
    <t>USA 39</t>
  </si>
  <si>
    <t>GRYPHONSOLO2</t>
  </si>
  <si>
    <t>INISHARON</t>
  </si>
  <si>
    <t>USA 32730</t>
  </si>
  <si>
    <t>WISCHBONE</t>
  </si>
  <si>
    <t>USA 35322</t>
  </si>
  <si>
    <t>CALUSA</t>
  </si>
  <si>
    <t>USA 60386</t>
  </si>
  <si>
    <t>LADY B</t>
  </si>
  <si>
    <t>USA 8888</t>
  </si>
  <si>
    <t>USA 51868</t>
  </si>
  <si>
    <t>TRUE</t>
  </si>
  <si>
    <t>USA 22</t>
  </si>
  <si>
    <t>USA 51382</t>
  </si>
  <si>
    <t>USA 52814</t>
  </si>
  <si>
    <t>Spirit</t>
  </si>
  <si>
    <t>SPIRIT OF BERMUDA</t>
  </si>
  <si>
    <t>ARROWHEAD</t>
  </si>
  <si>
    <t>WANDRIAN</t>
  </si>
  <si>
    <t>CAN 50141</t>
  </si>
  <si>
    <t>FLYING LADY</t>
  </si>
  <si>
    <t>USA 50197</t>
  </si>
  <si>
    <t>BANDANA</t>
  </si>
  <si>
    <t>USA 83121</t>
  </si>
  <si>
    <t>NA 23</t>
  </si>
  <si>
    <t>GOLD DIGGER</t>
  </si>
  <si>
    <r>
      <t xml:space="preserve">2012 NEWPORT TO BERMUDA RACE - </t>
    </r>
    <r>
      <rPr>
        <b/>
        <u val="single"/>
        <sz val="20"/>
        <color indexed="12"/>
        <rFont val="Times New Roman"/>
        <family val="1"/>
      </rPr>
      <t>SMART SCRATCHSHEET</t>
    </r>
  </si>
  <si>
    <t>VS avg</t>
  </si>
  <si>
    <t>GLIM</t>
  </si>
  <si>
    <t>USA 30521</t>
  </si>
  <si>
    <t>USA 60217</t>
  </si>
  <si>
    <t>ELIMINATOR</t>
  </si>
  <si>
    <t>USA 15370</t>
  </si>
  <si>
    <t>RAZOR'S EDGE</t>
  </si>
  <si>
    <t>USA 50836</t>
  </si>
  <si>
    <t>FLYER</t>
  </si>
  <si>
    <t>USA 2213</t>
  </si>
  <si>
    <t>GADZOOKS</t>
  </si>
  <si>
    <t>USA 21108</t>
  </si>
  <si>
    <t>WESTRAY</t>
  </si>
  <si>
    <t>USA 754</t>
  </si>
  <si>
    <t>SLEIJRIDE</t>
  </si>
  <si>
    <t>USA 73482</t>
  </si>
  <si>
    <t>SCHEMATIC</t>
  </si>
  <si>
    <t>USA 50787</t>
  </si>
  <si>
    <t>LUGNUTS</t>
  </si>
  <si>
    <t>USA 52891</t>
  </si>
  <si>
    <t>ROCKET J. SQUIRREL</t>
  </si>
  <si>
    <t>CROCODILE</t>
  </si>
  <si>
    <t>USA 93063</t>
  </si>
  <si>
    <t>USA 43950</t>
  </si>
  <si>
    <t>NANUQ</t>
  </si>
  <si>
    <t>USA 93555</t>
  </si>
  <si>
    <t>STORMY WEATHER</t>
  </si>
  <si>
    <t>USA 52526</t>
  </si>
  <si>
    <t>KALEVALA II</t>
  </si>
  <si>
    <t>USA 52439</t>
  </si>
  <si>
    <t>CEPHEUS</t>
  </si>
  <si>
    <t>USA 33006</t>
  </si>
  <si>
    <t>VALKYRIE</t>
  </si>
  <si>
    <t>USA 93499</t>
  </si>
  <si>
    <t>HEARTBEAT IV</t>
  </si>
  <si>
    <t>GBR 1424</t>
  </si>
  <si>
    <t>SECONDHAND LIONS</t>
  </si>
  <si>
    <t>USA 61200</t>
  </si>
  <si>
    <t>MONEYPENNY</t>
  </si>
  <si>
    <t>USA 50271</t>
  </si>
  <si>
    <t>RAGANA</t>
  </si>
  <si>
    <t>USA 52238</t>
  </si>
  <si>
    <t>SUNSET CHILD</t>
  </si>
  <si>
    <t>USA 28920</t>
  </si>
  <si>
    <t>TESTING LIFE</t>
  </si>
  <si>
    <t>USA 60398</t>
  </si>
  <si>
    <t>ZOÉ II</t>
  </si>
  <si>
    <t>KENAI</t>
  </si>
  <si>
    <t>GBRT 5598</t>
  </si>
  <si>
    <t>HONAHLEE</t>
  </si>
  <si>
    <t>USA 43554</t>
  </si>
  <si>
    <t>KINCSEM</t>
  </si>
  <si>
    <t>USA 25244</t>
  </si>
  <si>
    <t>ENTROPY</t>
  </si>
  <si>
    <t>USA 50400</t>
  </si>
  <si>
    <t>LUCY GEORGINA</t>
  </si>
  <si>
    <t>USA 60492</t>
  </si>
  <si>
    <t>CECILIE VIKING</t>
  </si>
  <si>
    <t>USA 60525</t>
  </si>
  <si>
    <t>JACKKNIFE II</t>
  </si>
  <si>
    <t>SARAH</t>
  </si>
  <si>
    <t>USA 52756</t>
  </si>
  <si>
    <t>AUGUST WEST</t>
  </si>
  <si>
    <t>ORION</t>
  </si>
  <si>
    <t>USA 12282</t>
  </si>
  <si>
    <t>RED SKY</t>
  </si>
  <si>
    <t>USA 12</t>
  </si>
  <si>
    <t>AZURA</t>
  </si>
  <si>
    <t>USA 60454</t>
  </si>
  <si>
    <t>MIRACLE</t>
  </si>
  <si>
    <t>USA 50282</t>
  </si>
  <si>
    <t>SPITFIRE</t>
  </si>
  <si>
    <t>CAN 54403</t>
  </si>
  <si>
    <t>ORBIT</t>
  </si>
  <si>
    <t>USA 4217</t>
  </si>
  <si>
    <t>TSUNAMI</t>
  </si>
  <si>
    <t>USA 4215</t>
  </si>
  <si>
    <t>KINGDADDY</t>
  </si>
  <si>
    <t>USA 52056</t>
  </si>
  <si>
    <t>HIGH YIELD</t>
  </si>
  <si>
    <t>GER 5335</t>
  </si>
  <si>
    <t>REINDEER</t>
  </si>
  <si>
    <t>USA 666</t>
  </si>
  <si>
    <t>USA 50095</t>
  </si>
  <si>
    <t>IRIE 2</t>
  </si>
  <si>
    <t>GRE 55</t>
  </si>
  <si>
    <t>STARK RAVING MAD VII</t>
  </si>
  <si>
    <t>WINGED LION</t>
  </si>
  <si>
    <t>TEMPTATION OAKCLIFF</t>
  </si>
  <si>
    <t>BODACIOUS IV</t>
  </si>
  <si>
    <t>USA 51092</t>
  </si>
  <si>
    <t>USA 4304</t>
  </si>
  <si>
    <t>OAKCLIFF FARR 47</t>
  </si>
  <si>
    <t>USA 2001</t>
  </si>
  <si>
    <t>USA 43777</t>
  </si>
  <si>
    <t>CAOL ILA R</t>
  </si>
  <si>
    <t>USA 60669</t>
  </si>
  <si>
    <t>RIMA2</t>
  </si>
  <si>
    <t>CONSTELLATION</t>
  </si>
  <si>
    <t>USA 52221</t>
  </si>
  <si>
    <t>TERRAPIN</t>
  </si>
  <si>
    <t>USA 55655</t>
  </si>
  <si>
    <t>GRUNDOOM</t>
  </si>
  <si>
    <t>USA 60456</t>
  </si>
  <si>
    <t>CROSSFIRE</t>
  </si>
  <si>
    <t>BER 125</t>
  </si>
  <si>
    <t>MISS RED</t>
  </si>
  <si>
    <t>USA 60650</t>
  </si>
  <si>
    <t>HAPPY VALLEY</t>
  </si>
  <si>
    <t>USA 50255</t>
  </si>
  <si>
    <t>BLUE NOTE</t>
  </si>
  <si>
    <t>USA 52766</t>
  </si>
  <si>
    <t>SHEARWATER</t>
  </si>
  <si>
    <t>USA 51428</t>
  </si>
  <si>
    <t>SIMPATICO</t>
  </si>
  <si>
    <t>USA 53169</t>
  </si>
  <si>
    <t>SEBASTIANA</t>
  </si>
  <si>
    <t>USA 43689</t>
  </si>
  <si>
    <t>MERLIN</t>
  </si>
  <si>
    <t>USA 40298</t>
  </si>
  <si>
    <t>BREEZING UP</t>
  </si>
  <si>
    <t>GBR 4626</t>
  </si>
  <si>
    <t>ICEBEAR</t>
  </si>
  <si>
    <t>USA 48601</t>
  </si>
  <si>
    <t>LAISSEZ FAIRE</t>
  </si>
  <si>
    <t>USA 5501</t>
  </si>
  <si>
    <t>ECLIPSE</t>
  </si>
  <si>
    <t>USA 5906</t>
  </si>
  <si>
    <t>RESTIVE</t>
  </si>
  <si>
    <t>USA 51703</t>
  </si>
  <si>
    <t>MOMENTUM</t>
  </si>
  <si>
    <t>USA 51020</t>
  </si>
  <si>
    <t>CUBA LIBRE</t>
  </si>
  <si>
    <t>AUT 2002</t>
  </si>
  <si>
    <t>HASSEBAS</t>
  </si>
  <si>
    <t>NED 8225</t>
  </si>
  <si>
    <t>MAXIMIZER</t>
  </si>
  <si>
    <t>GBR 711</t>
  </si>
  <si>
    <t>HERMIE LOUISE</t>
  </si>
  <si>
    <t>USA 32872</t>
  </si>
  <si>
    <t>SKYE</t>
  </si>
  <si>
    <t>MATAWAI</t>
  </si>
  <si>
    <t>GBR 65561</t>
  </si>
  <si>
    <t>TRAILBLAZER</t>
  </si>
  <si>
    <t>USA 45024</t>
  </si>
  <si>
    <t>WINDWALKER</t>
  </si>
  <si>
    <t>USA 51104</t>
  </si>
  <si>
    <t>VERISSIMO</t>
  </si>
  <si>
    <t>USA 40047</t>
  </si>
  <si>
    <t>SIRENA BELLA</t>
  </si>
  <si>
    <t>USA 73439</t>
  </si>
  <si>
    <t>CADENCE</t>
  </si>
  <si>
    <t>USA 52881</t>
  </si>
  <si>
    <t>FREEBIRD</t>
  </si>
  <si>
    <t>USA 5341</t>
  </si>
  <si>
    <t>JEROBOAM</t>
  </si>
  <si>
    <t>USA 51013</t>
  </si>
  <si>
    <t>USA 106</t>
  </si>
  <si>
    <t>JEFFREYMACFARLANECOM</t>
  </si>
  <si>
    <t>PELIONE</t>
  </si>
  <si>
    <t>TOOTHFACE2</t>
  </si>
  <si>
    <t>USA 128</t>
  </si>
  <si>
    <t>MAX</t>
  </si>
  <si>
    <t>USA 60628</t>
  </si>
  <si>
    <t>EAGLES DARE</t>
  </si>
  <si>
    <t>USA 60511</t>
  </si>
  <si>
    <t>Office 2010:</t>
  </si>
  <si>
    <t>Click on "File" in upper left corner, pull down menus</t>
  </si>
  <si>
    <t>Select "Options",</t>
  </si>
  <si>
    <t>Keep a copy of the original version of this spreadsheet.  The cells are not protected and the embedded logic can be corrupted.</t>
  </si>
  <si>
    <t>Excel security must be set to to allow macro programming to run:</t>
  </si>
  <si>
    <t>OK out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</si>
</sst>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  <numFmt numFmtId="169" formatCode="0.00000"/>
    <numFmt numFmtId="170" formatCode="0.000"/>
    <numFmt numFmtId="171" formatCode=".00"/>
    <numFmt numFmtId="172" formatCode=".0"/>
    <numFmt numFmtId="173" formatCode=".000"/>
    <numFmt numFmtId="174" formatCode=";;"/>
    <numFmt numFmtId="175" formatCode="0.0%"/>
    <numFmt numFmtId="176" formatCode="0.00000000"/>
    <numFmt numFmtId="177" formatCode="0.0000000"/>
    <numFmt numFmtId="178" formatCode="0.000000"/>
    <numFmt numFmtId="179" formatCode="0.0_);[Red]\(0.0\)"/>
    <numFmt numFmtId="180" formatCode="0.000%"/>
    <numFmt numFmtId="181" formatCode="_(* #,##0.000_);_(* \(#,##0.000\);_(* &quot;-&quot;??_);_(@_)"/>
    <numFmt numFmtId="182" formatCode=".0000"/>
    <numFmt numFmtId="183" formatCode="#.000"/>
    <numFmt numFmtId="184" formatCode="000.000"/>
    <numFmt numFmtId="185" formatCode="0.00000000000"/>
    <numFmt numFmtId="186" formatCode="0.000000000000000000"/>
    <numFmt numFmtId="187" formatCode="0.00000000000000000"/>
    <numFmt numFmtId="188" formatCode="0.0000000000000000"/>
    <numFmt numFmtId="189" formatCode="0.000000000000000"/>
    <numFmt numFmtId="190" formatCode="0.00000000000000"/>
    <numFmt numFmtId="191" formatCode="0.0000000000000"/>
    <numFmt numFmtId="192" formatCode="0.0;[Red]0.0"/>
    <numFmt numFmtId="193" formatCode="0.00_);[Red]\(0.00\)"/>
    <numFmt numFmtId="194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20"/>
      <color indexed="12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0" fontId="6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10" fillId="33" borderId="16" xfId="0" applyFont="1" applyFill="1" applyBorder="1" applyAlignment="1" applyProtection="1">
      <alignment horizontal="center"/>
      <protection locked="0"/>
    </xf>
    <xf numFmtId="170" fontId="6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70" fontId="14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4" fillId="0" borderId="0" xfId="0" applyFont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2" fontId="55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31</xdr:row>
      <xdr:rowOff>19050</xdr:rowOff>
    </xdr:from>
    <xdr:to>
      <xdr:col>4</xdr:col>
      <xdr:colOff>590550</xdr:colOff>
      <xdr:row>32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162550"/>
          <a:ext cx="1790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38100</xdr:rowOff>
    </xdr:from>
    <xdr:to>
      <xdr:col>11</xdr:col>
      <xdr:colOff>533400</xdr:colOff>
      <xdr:row>1</xdr:row>
      <xdr:rowOff>114300</xdr:rowOff>
    </xdr:to>
    <xdr:pic>
      <xdr:nvPicPr>
        <xdr:cNvPr id="1" name="cmdP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38100"/>
          <a:ext cx="2028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4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11.421875" style="0" customWidth="1"/>
  </cols>
  <sheetData>
    <row r="1" ht="12.75">
      <c r="A1" s="46" t="s">
        <v>89</v>
      </c>
    </row>
    <row r="3" ht="21">
      <c r="A3" s="68" t="s">
        <v>176</v>
      </c>
    </row>
    <row r="5" spans="1:2" ht="12.75">
      <c r="A5" t="s">
        <v>90</v>
      </c>
      <c r="B5" s="1" t="s">
        <v>404</v>
      </c>
    </row>
    <row r="7" spans="1:2" ht="12.75">
      <c r="A7" t="s">
        <v>58</v>
      </c>
      <c r="B7" s="1" t="s">
        <v>405</v>
      </c>
    </row>
    <row r="8" spans="2:3" ht="12.75">
      <c r="B8" t="s">
        <v>159</v>
      </c>
      <c r="C8" s="35" t="s">
        <v>59</v>
      </c>
    </row>
    <row r="9" ht="12.75">
      <c r="C9" t="s">
        <v>170</v>
      </c>
    </row>
    <row r="11" spans="2:3" ht="12.75">
      <c r="B11" t="s">
        <v>160</v>
      </c>
      <c r="C11" s="35" t="s">
        <v>171</v>
      </c>
    </row>
    <row r="12" ht="12.75">
      <c r="C12" s="35" t="s">
        <v>161</v>
      </c>
    </row>
    <row r="13" ht="12.75">
      <c r="C13" s="35" t="s">
        <v>162</v>
      </c>
    </row>
    <row r="14" ht="12.75">
      <c r="C14" s="35" t="s">
        <v>163</v>
      </c>
    </row>
    <row r="15" ht="12.75">
      <c r="C15" s="35" t="s">
        <v>164</v>
      </c>
    </row>
    <row r="16" ht="12.75">
      <c r="C16" s="35" t="s">
        <v>172</v>
      </c>
    </row>
    <row r="17" ht="12.75">
      <c r="C17" s="35" t="s">
        <v>406</v>
      </c>
    </row>
    <row r="18" spans="2:3" ht="12.75">
      <c r="B18" s="1" t="s">
        <v>401</v>
      </c>
      <c r="C18" s="35" t="s">
        <v>402</v>
      </c>
    </row>
    <row r="19" ht="12.75">
      <c r="C19" s="35" t="s">
        <v>403</v>
      </c>
    </row>
    <row r="20" ht="12.75">
      <c r="C20" s="35" t="s">
        <v>162</v>
      </c>
    </row>
    <row r="21" ht="12.75">
      <c r="C21" s="35" t="s">
        <v>164</v>
      </c>
    </row>
    <row r="22" ht="12.75">
      <c r="C22" s="35" t="s">
        <v>172</v>
      </c>
    </row>
    <row r="23" ht="12.75">
      <c r="C23" s="35" t="s">
        <v>406</v>
      </c>
    </row>
    <row r="24" spans="1:6" ht="15">
      <c r="A24" t="s">
        <v>60</v>
      </c>
      <c r="B24" t="s">
        <v>61</v>
      </c>
      <c r="E24" s="30">
        <v>635</v>
      </c>
      <c r="F24" t="s">
        <v>62</v>
      </c>
    </row>
    <row r="25" ht="12.75">
      <c r="B25" s="46" t="s">
        <v>168</v>
      </c>
    </row>
    <row r="26" ht="12.75">
      <c r="B26" t="s">
        <v>165</v>
      </c>
    </row>
    <row r="27" ht="12.75">
      <c r="B27" s="46" t="s">
        <v>169</v>
      </c>
    </row>
    <row r="28" spans="3:6" ht="12.75">
      <c r="C28" s="45" t="s">
        <v>65</v>
      </c>
      <c r="D28" s="45" t="s">
        <v>66</v>
      </c>
      <c r="E28" s="45" t="s">
        <v>67</v>
      </c>
      <c r="F28" s="45" t="s">
        <v>68</v>
      </c>
    </row>
    <row r="29" spans="3:6" ht="12.75">
      <c r="C29" s="54">
        <v>3</v>
      </c>
      <c r="D29" s="55">
        <v>10</v>
      </c>
      <c r="E29" s="55">
        <v>10</v>
      </c>
      <c r="F29" s="56">
        <v>10</v>
      </c>
    </row>
    <row r="30" ht="12" customHeight="1">
      <c r="B30" s="46" t="s">
        <v>173</v>
      </c>
    </row>
    <row r="32" spans="1:6" ht="12.75">
      <c r="A32" t="s">
        <v>63</v>
      </c>
      <c r="B32" t="s">
        <v>64</v>
      </c>
      <c r="F32" t="s">
        <v>0</v>
      </c>
    </row>
    <row r="34" ht="12.75">
      <c r="B34" t="s">
        <v>174</v>
      </c>
    </row>
    <row r="36" spans="1:2" ht="12.75">
      <c r="A36" t="s">
        <v>166</v>
      </c>
      <c r="B36" s="46" t="s">
        <v>175</v>
      </c>
    </row>
    <row r="37" ht="12.75">
      <c r="B37" t="s">
        <v>167</v>
      </c>
    </row>
    <row r="40" ht="17.25">
      <c r="A40" s="63" t="s">
        <v>91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N829"/>
  <sheetViews>
    <sheetView zoomScale="85" zoomScaleNormal="85" zoomScalePageLayoutView="0" workbookViewId="0" topLeftCell="A1">
      <pane xSplit="3" ySplit="2" topLeftCell="J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21" sqref="B121"/>
    </sheetView>
  </sheetViews>
  <sheetFormatPr defaultColWidth="9.140625" defaultRowHeight="12.75"/>
  <cols>
    <col min="1" max="1" width="13.00390625" style="18" customWidth="1"/>
    <col min="2" max="2" width="8.7109375" style="19" customWidth="1"/>
    <col min="3" max="3" width="29.57421875" style="18" customWidth="1"/>
    <col min="4" max="4" width="13.421875" style="19" customWidth="1"/>
    <col min="5" max="5" width="31.7109375" style="18" customWidth="1"/>
    <col min="6" max="12" width="8.7109375" style="18" customWidth="1"/>
    <col min="13" max="13" width="3.28125" style="18" customWidth="1"/>
    <col min="14" max="14" width="9.421875" style="19" customWidth="1"/>
    <col min="15" max="15" width="3.28125" style="18" customWidth="1"/>
    <col min="16" max="16" width="6.28125" style="18" customWidth="1"/>
    <col min="17" max="17" width="6.28125" style="21" customWidth="1"/>
    <col min="18" max="18" width="6.28125" style="18" customWidth="1"/>
    <col min="19" max="19" width="3.00390625" style="18" customWidth="1"/>
    <col min="20" max="21" width="10.00390625" style="18" customWidth="1"/>
    <col min="22" max="23" width="9.140625" style="33" customWidth="1"/>
    <col min="24" max="27" width="4.7109375" style="1" customWidth="1"/>
    <col min="28" max="28" width="4.00390625" style="1" customWidth="1"/>
    <col min="29" max="41" width="9.140625" style="1" customWidth="1"/>
    <col min="42" max="42" width="4.00390625" style="1" customWidth="1"/>
    <col min="43" max="43" width="9.140625" style="36" customWidth="1"/>
    <col min="44" max="48" width="9.140625" style="1" customWidth="1"/>
    <col min="49" max="49" width="8.421875" style="1" customWidth="1"/>
    <col min="50" max="16384" width="9.140625" style="1" customWidth="1"/>
  </cols>
  <sheetData>
    <row r="1" spans="1:33" ht="25.5">
      <c r="A1" s="4" t="s">
        <v>234</v>
      </c>
      <c r="B1" s="41"/>
      <c r="C1" s="5"/>
      <c r="D1" s="6"/>
      <c r="E1" s="5"/>
      <c r="G1" s="29" t="s">
        <v>1</v>
      </c>
      <c r="H1" s="30">
        <v>635</v>
      </c>
      <c r="I1" s="5"/>
      <c r="J1" s="5"/>
      <c r="K1" s="5"/>
      <c r="L1" s="5"/>
      <c r="M1" s="5"/>
      <c r="N1" s="6"/>
      <c r="O1" s="5"/>
      <c r="P1" s="64" t="s">
        <v>55</v>
      </c>
      <c r="Q1" s="7"/>
      <c r="R1" s="5"/>
      <c r="S1" s="5"/>
      <c r="T1" s="5"/>
      <c r="U1" s="5"/>
      <c r="AE1" s="65" t="s">
        <v>158</v>
      </c>
      <c r="AF1" s="66">
        <v>0</v>
      </c>
      <c r="AG1" s="1">
        <v>-1</v>
      </c>
    </row>
    <row r="2" spans="1:45" ht="15.75">
      <c r="A2" s="5"/>
      <c r="B2" s="6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7"/>
      <c r="R2" s="5"/>
      <c r="S2" s="5"/>
      <c r="T2" s="5"/>
      <c r="U2" s="5"/>
      <c r="AC2" s="29" t="s">
        <v>78</v>
      </c>
      <c r="AD2" s="44" t="s">
        <v>78</v>
      </c>
      <c r="AE2" s="1" t="s">
        <v>78</v>
      </c>
      <c r="AS2" s="73" t="s">
        <v>235</v>
      </c>
    </row>
    <row r="3" spans="1:43" ht="15">
      <c r="A3" s="8"/>
      <c r="B3" s="10"/>
      <c r="C3" s="9"/>
      <c r="D3" s="10" t="s">
        <v>3</v>
      </c>
      <c r="E3" s="9"/>
      <c r="F3" s="74" t="s">
        <v>4</v>
      </c>
      <c r="G3" s="74"/>
      <c r="H3" s="74"/>
      <c r="I3" s="74"/>
      <c r="J3" s="74"/>
      <c r="K3" s="74"/>
      <c r="L3" s="74"/>
      <c r="M3" s="9"/>
      <c r="N3" s="10" t="s">
        <v>5</v>
      </c>
      <c r="O3" s="11"/>
      <c r="P3" s="12" t="s">
        <v>6</v>
      </c>
      <c r="Q3" s="7"/>
      <c r="R3" s="5"/>
      <c r="S3" s="5"/>
      <c r="T3" s="5" t="s">
        <v>7</v>
      </c>
      <c r="U3" s="5" t="s">
        <v>8</v>
      </c>
      <c r="V3" s="6" t="s">
        <v>5</v>
      </c>
      <c r="W3" s="6" t="s">
        <v>57</v>
      </c>
      <c r="X3" s="5" t="s">
        <v>76</v>
      </c>
      <c r="AD3" s="46" t="s">
        <v>77</v>
      </c>
      <c r="AE3" s="46"/>
      <c r="AF3" s="46"/>
      <c r="AG3" s="46"/>
      <c r="AH3" s="45" t="s">
        <v>87</v>
      </c>
      <c r="AI3" s="46" t="s">
        <v>75</v>
      </c>
      <c r="AJ3" s="46"/>
      <c r="AK3" s="46"/>
      <c r="AL3" s="46" t="s">
        <v>74</v>
      </c>
      <c r="AM3" s="46"/>
      <c r="AN3" s="46"/>
      <c r="AO3" s="46"/>
      <c r="AQ3" s="45" t="s">
        <v>79</v>
      </c>
    </row>
    <row r="4" spans="1:43" ht="15">
      <c r="A4" s="13" t="s">
        <v>9</v>
      </c>
      <c r="B4" s="14" t="s">
        <v>73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4"/>
      <c r="N4" s="14" t="s">
        <v>20</v>
      </c>
      <c r="O4" s="15"/>
      <c r="P4" s="6" t="s">
        <v>21</v>
      </c>
      <c r="Q4" s="16" t="s">
        <v>22</v>
      </c>
      <c r="R4" s="6" t="s">
        <v>23</v>
      </c>
      <c r="S4" s="6"/>
      <c r="T4" s="6" t="s">
        <v>21</v>
      </c>
      <c r="U4" s="6" t="s">
        <v>21</v>
      </c>
      <c r="V4" s="6" t="s">
        <v>56</v>
      </c>
      <c r="W4" s="6" t="s">
        <v>56</v>
      </c>
      <c r="X4" s="6" t="s">
        <v>69</v>
      </c>
      <c r="Y4" s="6" t="s">
        <v>70</v>
      </c>
      <c r="Z4" s="6" t="s">
        <v>71</v>
      </c>
      <c r="AA4" s="6" t="s">
        <v>72</v>
      </c>
      <c r="AD4" s="45" t="s">
        <v>65</v>
      </c>
      <c r="AE4" s="45" t="s">
        <v>66</v>
      </c>
      <c r="AF4" s="45" t="s">
        <v>67</v>
      </c>
      <c r="AG4" s="45" t="s">
        <v>68</v>
      </c>
      <c r="AH4" s="46" t="s">
        <v>88</v>
      </c>
      <c r="AI4" s="46" t="s">
        <v>66</v>
      </c>
      <c r="AJ4" s="46" t="s">
        <v>67</v>
      </c>
      <c r="AK4" s="46" t="s">
        <v>68</v>
      </c>
      <c r="AL4" s="45" t="s">
        <v>65</v>
      </c>
      <c r="AM4" s="45" t="s">
        <v>66</v>
      </c>
      <c r="AN4" s="45" t="s">
        <v>67</v>
      </c>
      <c r="AO4" s="45" t="s">
        <v>68</v>
      </c>
      <c r="AQ4" s="45" t="s">
        <v>80</v>
      </c>
    </row>
    <row r="5" spans="1:45" ht="15">
      <c r="A5" s="17" t="s">
        <v>33</v>
      </c>
      <c r="B5" s="42">
        <v>1</v>
      </c>
      <c r="C5" s="18" t="s">
        <v>236</v>
      </c>
      <c r="D5" s="19" t="s">
        <v>237</v>
      </c>
      <c r="F5" s="20">
        <v>989.2000122070312</v>
      </c>
      <c r="G5" s="20">
        <v>767.2999877929688</v>
      </c>
      <c r="H5" s="20">
        <v>642.9000244140625</v>
      </c>
      <c r="I5" s="20">
        <v>565.4000244140625</v>
      </c>
      <c r="J5" s="20">
        <v>488.5</v>
      </c>
      <c r="K5" s="20">
        <v>454.79998779296875</v>
      </c>
      <c r="L5" s="20">
        <v>434.6000061035156</v>
      </c>
      <c r="N5" s="22">
        <v>0</v>
      </c>
      <c r="O5" s="22"/>
      <c r="P5" s="47">
        <f aca="true" t="shared" si="0" ref="P5:P16">AI5</f>
        <v>106</v>
      </c>
      <c r="Q5" s="48">
        <f aca="true" t="shared" si="1" ref="Q5:Q16">AJ5</f>
        <v>49</v>
      </c>
      <c r="R5" s="49">
        <f aca="true" t="shared" si="2" ref="R5:R16">AK5</f>
        <v>59.999999999983004</v>
      </c>
      <c r="T5" s="32">
        <f aca="true" t="shared" si="3" ref="T5:T16">IF(N5=0,1000,(P5+Q5/60+R5/3600)*N5)</f>
        <v>1000</v>
      </c>
      <c r="U5" s="31">
        <v>75.71441809138389</v>
      </c>
      <c r="V5" s="34">
        <f aca="true" t="shared" si="4" ref="V5:V16">RANK(T5,T$5:T$16,1)</f>
        <v>12</v>
      </c>
      <c r="W5" s="34">
        <f aca="true" t="shared" si="5" ref="W5:W16">RANK(U5,U$5:U$16,1)</f>
        <v>12</v>
      </c>
      <c r="X5" s="36">
        <v>0</v>
      </c>
      <c r="Y5" s="36">
        <v>13</v>
      </c>
      <c r="Z5" s="36">
        <v>10</v>
      </c>
      <c r="AA5" s="36">
        <v>0</v>
      </c>
      <c r="AD5" s="54">
        <v>5</v>
      </c>
      <c r="AE5" s="55">
        <v>0</v>
      </c>
      <c r="AF5" s="55">
        <v>0</v>
      </c>
      <c r="AG5" s="56">
        <v>0</v>
      </c>
      <c r="AH5" s="1">
        <f aca="true" t="shared" si="6" ref="AH5:AH16">(AD5-X5)*24+(AE5-Y5)+(AF5-Z5)/60+(AG5-AA5)/3600+TIME_ZONE_CHANGE</f>
        <v>106.83333333333333</v>
      </c>
      <c r="AI5" s="1">
        <f aca="true" t="shared" si="7" ref="AI5:AI17">INT(AH5)</f>
        <v>106</v>
      </c>
      <c r="AJ5" s="1">
        <f aca="true" t="shared" si="8" ref="AJ5:AJ17">INT((AH5-AI5)*60)</f>
        <v>49</v>
      </c>
      <c r="AK5" s="1">
        <f aca="true" t="shared" si="9" ref="AK5:AK17">(AH5-AI5-AJ5/60)*3600</f>
        <v>59.999999999983004</v>
      </c>
      <c r="AL5" s="36">
        <f aca="true" t="shared" si="10" ref="AL5:AL17">INT(U5/24)</f>
        <v>3</v>
      </c>
      <c r="AM5" s="36">
        <f aca="true" t="shared" si="11" ref="AM5:AM17">INT(U5-AL5*24)</f>
        <v>3</v>
      </c>
      <c r="AN5" s="36">
        <f aca="true" t="shared" si="12" ref="AN5:AN17">INT((U5-AL5*24-AM5)*60)</f>
        <v>42</v>
      </c>
      <c r="AO5" s="37">
        <f aca="true" t="shared" si="13" ref="AO5:AO17">U5*3600-AL5*24*3600-AM5*3600-AN5*60</f>
        <v>51.90512898203451</v>
      </c>
      <c r="AQ5" s="53">
        <v>10.856565475463867</v>
      </c>
      <c r="AS5" s="72">
        <f aca="true" t="shared" si="14" ref="AS5:AS16">636/AH5</f>
        <v>5.953198127925117</v>
      </c>
    </row>
    <row r="6" spans="1:45" ht="15">
      <c r="A6" s="17" t="s">
        <v>33</v>
      </c>
      <c r="B6" s="42">
        <v>1</v>
      </c>
      <c r="C6" s="18" t="s">
        <v>35</v>
      </c>
      <c r="D6" s="19" t="s">
        <v>238</v>
      </c>
      <c r="F6" s="20">
        <v>1029.300048828125</v>
      </c>
      <c r="G6" s="20">
        <v>788.9000244140625</v>
      </c>
      <c r="H6" s="20">
        <v>653.7000122070312</v>
      </c>
      <c r="I6" s="20">
        <v>567.7000122070312</v>
      </c>
      <c r="J6" s="20">
        <v>482</v>
      </c>
      <c r="K6" s="20">
        <v>443.29998779296875</v>
      </c>
      <c r="L6" s="20">
        <v>419.20001220703125</v>
      </c>
      <c r="N6" s="22">
        <v>0.968999981880188</v>
      </c>
      <c r="O6" s="22"/>
      <c r="P6" s="38">
        <f t="shared" si="0"/>
        <v>106</v>
      </c>
      <c r="Q6" s="39">
        <f t="shared" si="1"/>
        <v>49</v>
      </c>
      <c r="R6" s="40">
        <f t="shared" si="2"/>
        <v>59.999999999983004</v>
      </c>
      <c r="T6" s="32">
        <f t="shared" si="3"/>
        <v>103.52149806420007</v>
      </c>
      <c r="U6" s="31">
        <v>74.84177295881692</v>
      </c>
      <c r="V6" s="34">
        <f t="shared" si="4"/>
        <v>8</v>
      </c>
      <c r="W6" s="34">
        <f t="shared" si="5"/>
        <v>10</v>
      </c>
      <c r="X6" s="35">
        <f>X5</f>
        <v>0</v>
      </c>
      <c r="Y6" s="35">
        <f>Y5</f>
        <v>13</v>
      </c>
      <c r="Z6" s="35">
        <f>Z5</f>
        <v>10</v>
      </c>
      <c r="AA6" s="35">
        <f>AA5</f>
        <v>0</v>
      </c>
      <c r="AD6" s="57">
        <v>5</v>
      </c>
      <c r="AE6" s="58">
        <v>0</v>
      </c>
      <c r="AF6" s="58">
        <v>0</v>
      </c>
      <c r="AG6" s="59">
        <v>0</v>
      </c>
      <c r="AH6" s="1">
        <f t="shared" si="6"/>
        <v>106.83333333333333</v>
      </c>
      <c r="AI6" s="1">
        <f t="shared" si="7"/>
        <v>106</v>
      </c>
      <c r="AJ6" s="1">
        <f t="shared" si="8"/>
        <v>49</v>
      </c>
      <c r="AK6" s="1">
        <f t="shared" si="9"/>
        <v>59.999999999983004</v>
      </c>
      <c r="AL6" s="36">
        <f t="shared" si="10"/>
        <v>3</v>
      </c>
      <c r="AM6" s="36">
        <f t="shared" si="11"/>
        <v>2</v>
      </c>
      <c r="AN6" s="36">
        <f t="shared" si="12"/>
        <v>50</v>
      </c>
      <c r="AO6" s="37">
        <f t="shared" si="13"/>
        <v>30.382651740917936</v>
      </c>
      <c r="AQ6" s="53">
        <v>11.015474319458008</v>
      </c>
      <c r="AS6" s="72">
        <f t="shared" si="14"/>
        <v>5.953198127925117</v>
      </c>
    </row>
    <row r="7" spans="1:45" ht="15">
      <c r="A7" s="17" t="s">
        <v>33</v>
      </c>
      <c r="B7" s="42">
        <v>1</v>
      </c>
      <c r="C7" s="18" t="s">
        <v>35</v>
      </c>
      <c r="D7" s="19" t="s">
        <v>93</v>
      </c>
      <c r="F7" s="20">
        <v>1011.5</v>
      </c>
      <c r="G7" s="20">
        <v>780.2999877929688</v>
      </c>
      <c r="H7" s="20">
        <v>650.5999755859375</v>
      </c>
      <c r="I7" s="20">
        <v>568.5999755859375</v>
      </c>
      <c r="J7" s="20">
        <v>487.5</v>
      </c>
      <c r="K7" s="20">
        <v>451.3999938964844</v>
      </c>
      <c r="L7" s="20">
        <v>429.3999938964844</v>
      </c>
      <c r="N7" s="22">
        <v>0.9729999899864197</v>
      </c>
      <c r="O7" s="22"/>
      <c r="P7" s="38">
        <f t="shared" si="0"/>
        <v>106</v>
      </c>
      <c r="Q7" s="39">
        <f t="shared" si="1"/>
        <v>49</v>
      </c>
      <c r="R7" s="40">
        <f t="shared" si="2"/>
        <v>59.999999999983004</v>
      </c>
      <c r="T7" s="32">
        <f t="shared" si="3"/>
        <v>103.94883226354916</v>
      </c>
      <c r="U7" s="31">
        <v>74.96471282335428</v>
      </c>
      <c r="V7" s="34">
        <f t="shared" si="4"/>
        <v>10</v>
      </c>
      <c r="W7" s="34">
        <f t="shared" si="5"/>
        <v>11</v>
      </c>
      <c r="X7" s="35">
        <f aca="true" t="shared" si="15" ref="X7:X15">X6</f>
        <v>0</v>
      </c>
      <c r="Y7" s="35">
        <f aca="true" t="shared" si="16" ref="Y7:Y15">Y6</f>
        <v>13</v>
      </c>
      <c r="Z7" s="35">
        <f aca="true" t="shared" si="17" ref="Z7:Z15">Z6</f>
        <v>10</v>
      </c>
      <c r="AA7" s="35">
        <f aca="true" t="shared" si="18" ref="AA7:AA15">AA6</f>
        <v>0</v>
      </c>
      <c r="AD7" s="57">
        <v>5</v>
      </c>
      <c r="AE7" s="58">
        <v>0</v>
      </c>
      <c r="AF7" s="58">
        <v>0</v>
      </c>
      <c r="AG7" s="59">
        <v>0</v>
      </c>
      <c r="AH7" s="1">
        <f t="shared" si="6"/>
        <v>106.83333333333333</v>
      </c>
      <c r="AI7" s="1">
        <f t="shared" si="7"/>
        <v>106</v>
      </c>
      <c r="AJ7" s="1">
        <f t="shared" si="8"/>
        <v>49</v>
      </c>
      <c r="AK7" s="1">
        <f t="shared" si="9"/>
        <v>59.999999999983004</v>
      </c>
      <c r="AL7" s="36">
        <f t="shared" si="10"/>
        <v>3</v>
      </c>
      <c r="AM7" s="36">
        <f t="shared" si="11"/>
        <v>2</v>
      </c>
      <c r="AN7" s="36">
        <f t="shared" si="12"/>
        <v>57</v>
      </c>
      <c r="AO7" s="37">
        <f t="shared" si="13"/>
        <v>52.96616407542024</v>
      </c>
      <c r="AQ7" s="53">
        <v>10.992812156677246</v>
      </c>
      <c r="AS7" s="72">
        <f t="shared" si="14"/>
        <v>5.953198127925117</v>
      </c>
    </row>
    <row r="8" spans="1:45" ht="15">
      <c r="A8" s="17" t="s">
        <v>33</v>
      </c>
      <c r="B8" s="42">
        <v>1</v>
      </c>
      <c r="C8" s="18" t="s">
        <v>43</v>
      </c>
      <c r="D8" s="19" t="s">
        <v>94</v>
      </c>
      <c r="F8" s="20">
        <v>1039.199951171875</v>
      </c>
      <c r="G8" s="20">
        <v>794.9000244140625</v>
      </c>
      <c r="H8" s="20">
        <v>657.5999755859375</v>
      </c>
      <c r="I8" s="20">
        <v>570.7000122070312</v>
      </c>
      <c r="J8" s="20">
        <v>485.29998779296875</v>
      </c>
      <c r="K8" s="20">
        <v>447.6000061035156</v>
      </c>
      <c r="L8" s="20">
        <v>424.29998779296875</v>
      </c>
      <c r="N8" s="22">
        <v>0.972000002861023</v>
      </c>
      <c r="O8" s="22"/>
      <c r="P8" s="38">
        <f t="shared" si="0"/>
        <v>106</v>
      </c>
      <c r="Q8" s="39">
        <f t="shared" si="1"/>
        <v>49</v>
      </c>
      <c r="R8" s="40">
        <f t="shared" si="2"/>
        <v>59.999999999983004</v>
      </c>
      <c r="T8" s="32">
        <f t="shared" si="3"/>
        <v>103.84200030565262</v>
      </c>
      <c r="U8" s="31">
        <v>74.4259336858648</v>
      </c>
      <c r="V8" s="34">
        <f t="shared" si="4"/>
        <v>9</v>
      </c>
      <c r="W8" s="34">
        <f t="shared" si="5"/>
        <v>9</v>
      </c>
      <c r="X8" s="35">
        <f t="shared" si="15"/>
        <v>0</v>
      </c>
      <c r="Y8" s="35">
        <f t="shared" si="16"/>
        <v>13</v>
      </c>
      <c r="Z8" s="35">
        <f t="shared" si="17"/>
        <v>10</v>
      </c>
      <c r="AA8" s="35">
        <f t="shared" si="18"/>
        <v>0</v>
      </c>
      <c r="AD8" s="57">
        <v>5</v>
      </c>
      <c r="AE8" s="58">
        <v>0</v>
      </c>
      <c r="AF8" s="58">
        <v>0</v>
      </c>
      <c r="AG8" s="59">
        <v>0</v>
      </c>
      <c r="AH8" s="1">
        <f t="shared" si="6"/>
        <v>106.83333333333333</v>
      </c>
      <c r="AI8" s="1">
        <f t="shared" si="7"/>
        <v>106</v>
      </c>
      <c r="AJ8" s="1">
        <f t="shared" si="8"/>
        <v>49</v>
      </c>
      <c r="AK8" s="1">
        <f t="shared" si="9"/>
        <v>59.999999999983004</v>
      </c>
      <c r="AL8" s="36">
        <f t="shared" si="10"/>
        <v>3</v>
      </c>
      <c r="AM8" s="36">
        <f t="shared" si="11"/>
        <v>2</v>
      </c>
      <c r="AN8" s="36">
        <f t="shared" si="12"/>
        <v>25</v>
      </c>
      <c r="AO8" s="37">
        <f t="shared" si="13"/>
        <v>33.361269113316666</v>
      </c>
      <c r="AQ8" s="53">
        <v>11.092826843261719</v>
      </c>
      <c r="AS8" s="72">
        <f t="shared" si="14"/>
        <v>5.953198127925117</v>
      </c>
    </row>
    <row r="9" spans="1:45" ht="15">
      <c r="A9" s="17" t="s">
        <v>33</v>
      </c>
      <c r="B9" s="42">
        <v>1</v>
      </c>
      <c r="C9" s="18" t="s">
        <v>177</v>
      </c>
      <c r="D9" s="19" t="s">
        <v>178</v>
      </c>
      <c r="F9" s="20">
        <v>1026.0999755859375</v>
      </c>
      <c r="G9" s="20">
        <v>789.2000122070312</v>
      </c>
      <c r="H9" s="20">
        <v>656</v>
      </c>
      <c r="I9" s="20">
        <v>572.0999755859375</v>
      </c>
      <c r="J9" s="20">
        <v>488.70001220703125</v>
      </c>
      <c r="K9" s="20">
        <v>451.3999938964844</v>
      </c>
      <c r="L9" s="20">
        <v>428.70001220703125</v>
      </c>
      <c r="N9" s="22">
        <v>0.9760000109672546</v>
      </c>
      <c r="O9" s="22"/>
      <c r="P9" s="38">
        <f>AI9</f>
        <v>106</v>
      </c>
      <c r="Q9" s="39">
        <f>AJ9</f>
        <v>49</v>
      </c>
      <c r="R9" s="40">
        <f>AK9</f>
        <v>59.999999999983004</v>
      </c>
      <c r="T9" s="32">
        <f t="shared" si="3"/>
        <v>104.2693345050017</v>
      </c>
      <c r="U9" s="31">
        <v>74.40341108428177</v>
      </c>
      <c r="V9" s="34">
        <f t="shared" si="4"/>
        <v>11</v>
      </c>
      <c r="W9" s="34">
        <f t="shared" si="5"/>
        <v>8</v>
      </c>
      <c r="X9" s="35">
        <f t="shared" si="15"/>
        <v>0</v>
      </c>
      <c r="Y9" s="35">
        <f t="shared" si="16"/>
        <v>13</v>
      </c>
      <c r="Z9" s="35">
        <f t="shared" si="17"/>
        <v>10</v>
      </c>
      <c r="AA9" s="35">
        <f t="shared" si="18"/>
        <v>0</v>
      </c>
      <c r="AD9" s="57">
        <v>5</v>
      </c>
      <c r="AE9" s="58">
        <v>0</v>
      </c>
      <c r="AF9" s="58">
        <v>0</v>
      </c>
      <c r="AG9" s="59">
        <v>0</v>
      </c>
      <c r="AH9" s="1">
        <f t="shared" si="6"/>
        <v>106.83333333333333</v>
      </c>
      <c r="AI9" s="1">
        <f t="shared" si="7"/>
        <v>106</v>
      </c>
      <c r="AJ9" s="1">
        <f t="shared" si="8"/>
        <v>49</v>
      </c>
      <c r="AK9" s="1">
        <f t="shared" si="9"/>
        <v>59.999999999983004</v>
      </c>
      <c r="AL9" s="36">
        <f t="shared" si="10"/>
        <v>3</v>
      </c>
      <c r="AM9" s="36">
        <f t="shared" si="11"/>
        <v>2</v>
      </c>
      <c r="AN9" s="36">
        <f t="shared" si="12"/>
        <v>24</v>
      </c>
      <c r="AO9" s="37">
        <f t="shared" si="13"/>
        <v>12.279903414368164</v>
      </c>
      <c r="AQ9" s="53">
        <v>11.097047805786133</v>
      </c>
      <c r="AS9" s="72">
        <f t="shared" si="14"/>
        <v>5.953198127925117</v>
      </c>
    </row>
    <row r="10" spans="1:45" ht="15">
      <c r="A10" s="17" t="s">
        <v>33</v>
      </c>
      <c r="B10" s="42">
        <v>1</v>
      </c>
      <c r="C10" s="18" t="s">
        <v>239</v>
      </c>
      <c r="D10" s="19" t="s">
        <v>240</v>
      </c>
      <c r="F10" s="20">
        <v>1029.5</v>
      </c>
      <c r="G10" s="20">
        <v>797.0999755859375</v>
      </c>
      <c r="H10" s="20">
        <v>666</v>
      </c>
      <c r="I10" s="20">
        <v>583</v>
      </c>
      <c r="J10" s="20">
        <v>498.79998779296875</v>
      </c>
      <c r="K10" s="20">
        <v>459.79998779296875</v>
      </c>
      <c r="L10" s="20">
        <v>435.6000061035156</v>
      </c>
      <c r="N10" s="22">
        <v>0.9679999947547913</v>
      </c>
      <c r="O10" s="22"/>
      <c r="P10" s="38">
        <f t="shared" si="0"/>
        <v>106</v>
      </c>
      <c r="Q10" s="39">
        <f t="shared" si="1"/>
        <v>49</v>
      </c>
      <c r="R10" s="40">
        <f t="shared" si="2"/>
        <v>59.999999999983004</v>
      </c>
      <c r="T10" s="32">
        <f t="shared" si="3"/>
        <v>103.41466610630353</v>
      </c>
      <c r="U10" s="31">
        <v>73.00485726445118</v>
      </c>
      <c r="V10" s="34">
        <f t="shared" si="4"/>
        <v>5</v>
      </c>
      <c r="W10" s="34">
        <f t="shared" si="5"/>
        <v>7</v>
      </c>
      <c r="X10" s="35">
        <f t="shared" si="15"/>
        <v>0</v>
      </c>
      <c r="Y10" s="35">
        <f t="shared" si="16"/>
        <v>13</v>
      </c>
      <c r="Z10" s="35">
        <f t="shared" si="17"/>
        <v>10</v>
      </c>
      <c r="AA10" s="35">
        <f t="shared" si="18"/>
        <v>0</v>
      </c>
      <c r="AD10" s="57">
        <v>5</v>
      </c>
      <c r="AE10" s="58">
        <v>0</v>
      </c>
      <c r="AF10" s="58">
        <v>0</v>
      </c>
      <c r="AG10" s="59">
        <v>0</v>
      </c>
      <c r="AH10" s="1">
        <f t="shared" si="6"/>
        <v>106.83333333333333</v>
      </c>
      <c r="AI10" s="1">
        <f t="shared" si="7"/>
        <v>106</v>
      </c>
      <c r="AJ10" s="1">
        <f t="shared" si="8"/>
        <v>49</v>
      </c>
      <c r="AK10" s="1">
        <f t="shared" si="9"/>
        <v>59.999999999983004</v>
      </c>
      <c r="AL10" s="36">
        <f t="shared" si="10"/>
        <v>3</v>
      </c>
      <c r="AM10" s="36">
        <f t="shared" si="11"/>
        <v>1</v>
      </c>
      <c r="AN10" s="36">
        <f t="shared" si="12"/>
        <v>0</v>
      </c>
      <c r="AO10" s="37">
        <f t="shared" si="13"/>
        <v>17.486152024241164</v>
      </c>
      <c r="AQ10" s="53">
        <v>11.365923881530762</v>
      </c>
      <c r="AS10" s="72">
        <f t="shared" si="14"/>
        <v>5.953198127925117</v>
      </c>
    </row>
    <row r="11" spans="1:45" ht="15">
      <c r="A11" s="17" t="s">
        <v>33</v>
      </c>
      <c r="B11" s="42">
        <v>1</v>
      </c>
      <c r="C11" s="18" t="s">
        <v>50</v>
      </c>
      <c r="D11" s="19" t="s">
        <v>95</v>
      </c>
      <c r="F11" s="20">
        <v>1085.5</v>
      </c>
      <c r="G11" s="20">
        <v>827.5999755859375</v>
      </c>
      <c r="H11" s="20">
        <v>681.9000244140625</v>
      </c>
      <c r="I11" s="20">
        <v>588</v>
      </c>
      <c r="J11" s="20">
        <v>493.8999938964844</v>
      </c>
      <c r="K11" s="20">
        <v>451.1000061035156</v>
      </c>
      <c r="L11" s="20">
        <v>424.5</v>
      </c>
      <c r="N11" s="22">
        <v>0.9599999785423279</v>
      </c>
      <c r="O11" s="22"/>
      <c r="P11" s="38">
        <f t="shared" si="0"/>
        <v>106</v>
      </c>
      <c r="Q11" s="39">
        <f t="shared" si="1"/>
        <v>49</v>
      </c>
      <c r="R11" s="40">
        <f t="shared" si="2"/>
        <v>59.999999999983004</v>
      </c>
      <c r="T11" s="32">
        <f t="shared" si="3"/>
        <v>102.55999770760536</v>
      </c>
      <c r="U11" s="31">
        <v>72.06369329460139</v>
      </c>
      <c r="V11" s="34">
        <f t="shared" si="4"/>
        <v>2</v>
      </c>
      <c r="W11" s="34">
        <f t="shared" si="5"/>
        <v>6</v>
      </c>
      <c r="X11" s="35">
        <f t="shared" si="15"/>
        <v>0</v>
      </c>
      <c r="Y11" s="35">
        <f t="shared" si="16"/>
        <v>13</v>
      </c>
      <c r="Z11" s="35">
        <f t="shared" si="17"/>
        <v>10</v>
      </c>
      <c r="AA11" s="35">
        <f t="shared" si="18"/>
        <v>0</v>
      </c>
      <c r="AD11" s="57">
        <v>5</v>
      </c>
      <c r="AE11" s="58">
        <v>0</v>
      </c>
      <c r="AF11" s="58">
        <v>0</v>
      </c>
      <c r="AG11" s="59">
        <v>0</v>
      </c>
      <c r="AH11" s="1">
        <f t="shared" si="6"/>
        <v>106.83333333333333</v>
      </c>
      <c r="AI11" s="1">
        <f t="shared" si="7"/>
        <v>106</v>
      </c>
      <c r="AJ11" s="1">
        <f t="shared" si="8"/>
        <v>49</v>
      </c>
      <c r="AK11" s="1">
        <f t="shared" si="9"/>
        <v>59.999999999983004</v>
      </c>
      <c r="AL11" s="36">
        <f t="shared" si="10"/>
        <v>3</v>
      </c>
      <c r="AM11" s="36">
        <f t="shared" si="11"/>
        <v>0</v>
      </c>
      <c r="AN11" s="36">
        <f t="shared" si="12"/>
        <v>3</v>
      </c>
      <c r="AO11" s="37">
        <f t="shared" si="13"/>
        <v>49.29586056500557</v>
      </c>
      <c r="AQ11" s="53">
        <v>11.555103302001953</v>
      </c>
      <c r="AS11" s="72">
        <f t="shared" si="14"/>
        <v>5.953198127925117</v>
      </c>
    </row>
    <row r="12" spans="1:45" ht="15">
      <c r="A12" s="17" t="s">
        <v>33</v>
      </c>
      <c r="B12" s="42">
        <v>1</v>
      </c>
      <c r="C12" s="18" t="s">
        <v>241</v>
      </c>
      <c r="D12" s="19" t="s">
        <v>242</v>
      </c>
      <c r="F12" s="20">
        <v>1080</v>
      </c>
      <c r="G12" s="20">
        <v>825.4000244140625</v>
      </c>
      <c r="H12" s="20">
        <v>681.5999755859375</v>
      </c>
      <c r="I12" s="20">
        <v>588.5999755859375</v>
      </c>
      <c r="J12" s="20">
        <v>495.8999938964844</v>
      </c>
      <c r="K12" s="20">
        <v>455.29998779296875</v>
      </c>
      <c r="L12" s="20">
        <v>432.1000061035156</v>
      </c>
      <c r="N12" s="22">
        <v>0.9660000205039978</v>
      </c>
      <c r="O12" s="22"/>
      <c r="P12" s="38">
        <f t="shared" si="0"/>
        <v>106</v>
      </c>
      <c r="Q12" s="39">
        <f t="shared" si="1"/>
        <v>49</v>
      </c>
      <c r="R12" s="40">
        <f t="shared" si="2"/>
        <v>59.999999999983004</v>
      </c>
      <c r="T12" s="32">
        <f t="shared" si="3"/>
        <v>103.20100219051042</v>
      </c>
      <c r="U12" s="31">
        <v>72.01140634342731</v>
      </c>
      <c r="V12" s="34">
        <f t="shared" si="4"/>
        <v>3</v>
      </c>
      <c r="W12" s="34">
        <f t="shared" si="5"/>
        <v>5</v>
      </c>
      <c r="X12" s="35">
        <f t="shared" si="15"/>
        <v>0</v>
      </c>
      <c r="Y12" s="35">
        <f t="shared" si="16"/>
        <v>13</v>
      </c>
      <c r="Z12" s="35">
        <f t="shared" si="17"/>
        <v>10</v>
      </c>
      <c r="AA12" s="35">
        <f t="shared" si="18"/>
        <v>0</v>
      </c>
      <c r="AD12" s="57">
        <v>5</v>
      </c>
      <c r="AE12" s="58">
        <v>0</v>
      </c>
      <c r="AF12" s="58">
        <v>0</v>
      </c>
      <c r="AG12" s="59">
        <v>0</v>
      </c>
      <c r="AH12" s="1">
        <f t="shared" si="6"/>
        <v>106.83333333333333</v>
      </c>
      <c r="AI12" s="1">
        <f t="shared" si="7"/>
        <v>106</v>
      </c>
      <c r="AJ12" s="1">
        <f t="shared" si="8"/>
        <v>49</v>
      </c>
      <c r="AK12" s="1">
        <f t="shared" si="9"/>
        <v>59.999999999983004</v>
      </c>
      <c r="AL12" s="36">
        <f t="shared" si="10"/>
        <v>3</v>
      </c>
      <c r="AM12" s="36">
        <f t="shared" si="11"/>
        <v>0</v>
      </c>
      <c r="AN12" s="36">
        <f t="shared" si="12"/>
        <v>0</v>
      </c>
      <c r="AO12" s="37">
        <f t="shared" si="13"/>
        <v>41.06283633832936</v>
      </c>
      <c r="AQ12" s="53">
        <v>11.565827369689941</v>
      </c>
      <c r="AS12" s="72">
        <f t="shared" si="14"/>
        <v>5.953198127925117</v>
      </c>
    </row>
    <row r="13" spans="1:45" ht="15">
      <c r="A13" s="17" t="s">
        <v>33</v>
      </c>
      <c r="B13" s="42">
        <v>1</v>
      </c>
      <c r="C13" s="18" t="s">
        <v>243</v>
      </c>
      <c r="D13" s="19" t="s">
        <v>244</v>
      </c>
      <c r="F13" s="20">
        <v>1095.9000244140625</v>
      </c>
      <c r="G13" s="20">
        <v>833.7000122070312</v>
      </c>
      <c r="H13" s="20">
        <v>685.4000244140625</v>
      </c>
      <c r="I13" s="20">
        <v>589.7999877929688</v>
      </c>
      <c r="J13" s="20">
        <v>493.6000061035156</v>
      </c>
      <c r="K13" s="20">
        <v>448.29998779296875</v>
      </c>
      <c r="L13" s="20">
        <v>418.6000061035156</v>
      </c>
      <c r="N13" s="22">
        <v>0.9679999947547913</v>
      </c>
      <c r="O13" s="22"/>
      <c r="P13" s="38">
        <f t="shared" si="0"/>
        <v>106</v>
      </c>
      <c r="Q13" s="39">
        <f t="shared" si="1"/>
        <v>49</v>
      </c>
      <c r="R13" s="40">
        <f t="shared" si="2"/>
        <v>59.999999999983004</v>
      </c>
      <c r="T13" s="32">
        <f t="shared" si="3"/>
        <v>103.41466610630353</v>
      </c>
      <c r="U13" s="31">
        <v>71.8203435111704</v>
      </c>
      <c r="V13" s="34">
        <f t="shared" si="4"/>
        <v>5</v>
      </c>
      <c r="W13" s="34">
        <f t="shared" si="5"/>
        <v>4</v>
      </c>
      <c r="X13" s="35">
        <f t="shared" si="15"/>
        <v>0</v>
      </c>
      <c r="Y13" s="35">
        <f t="shared" si="16"/>
        <v>13</v>
      </c>
      <c r="Z13" s="35">
        <f t="shared" si="17"/>
        <v>10</v>
      </c>
      <c r="AA13" s="35">
        <f t="shared" si="18"/>
        <v>0</v>
      </c>
      <c r="AD13" s="57">
        <v>5</v>
      </c>
      <c r="AE13" s="58">
        <v>0</v>
      </c>
      <c r="AF13" s="58">
        <v>0</v>
      </c>
      <c r="AG13" s="59">
        <v>0</v>
      </c>
      <c r="AH13" s="1">
        <f t="shared" si="6"/>
        <v>106.83333333333333</v>
      </c>
      <c r="AI13" s="1">
        <f t="shared" si="7"/>
        <v>106</v>
      </c>
      <c r="AJ13" s="1">
        <f t="shared" si="8"/>
        <v>49</v>
      </c>
      <c r="AK13" s="1">
        <f t="shared" si="9"/>
        <v>59.999999999983004</v>
      </c>
      <c r="AL13" s="36">
        <f t="shared" si="10"/>
        <v>2</v>
      </c>
      <c r="AM13" s="36">
        <f t="shared" si="11"/>
        <v>23</v>
      </c>
      <c r="AN13" s="36">
        <f t="shared" si="12"/>
        <v>49</v>
      </c>
      <c r="AO13" s="37">
        <f t="shared" si="13"/>
        <v>13.236640213464852</v>
      </c>
      <c r="AQ13" s="53">
        <v>11.605216026306152</v>
      </c>
      <c r="AS13" s="72">
        <f t="shared" si="14"/>
        <v>5.953198127925117</v>
      </c>
    </row>
    <row r="14" spans="1:45" ht="15">
      <c r="A14" s="17" t="s">
        <v>33</v>
      </c>
      <c r="B14" s="42">
        <v>1</v>
      </c>
      <c r="C14" s="18" t="s">
        <v>245</v>
      </c>
      <c r="D14" s="19" t="s">
        <v>246</v>
      </c>
      <c r="F14" s="20">
        <v>1050.0999755859375</v>
      </c>
      <c r="G14" s="20">
        <v>811.2000122070312</v>
      </c>
      <c r="H14" s="20">
        <v>676.7999877929688</v>
      </c>
      <c r="I14" s="20">
        <v>592.0999755859375</v>
      </c>
      <c r="J14" s="20">
        <v>507.1000061035156</v>
      </c>
      <c r="K14" s="20">
        <v>467.79998779296875</v>
      </c>
      <c r="L14" s="20">
        <v>443</v>
      </c>
      <c r="N14" s="22">
        <v>0.9679999947547913</v>
      </c>
      <c r="O14" s="22"/>
      <c r="P14" s="38">
        <f t="shared" si="0"/>
        <v>106</v>
      </c>
      <c r="Q14" s="39">
        <f t="shared" si="1"/>
        <v>49</v>
      </c>
      <c r="R14" s="40">
        <f t="shared" si="2"/>
        <v>59.999999999983004</v>
      </c>
      <c r="T14" s="32">
        <f t="shared" si="3"/>
        <v>103.41466610630353</v>
      </c>
      <c r="U14" s="31">
        <v>71.76804955610393</v>
      </c>
      <c r="V14" s="34">
        <f t="shared" si="4"/>
        <v>5</v>
      </c>
      <c r="W14" s="34">
        <f t="shared" si="5"/>
        <v>3</v>
      </c>
      <c r="X14" s="35">
        <f t="shared" si="15"/>
        <v>0</v>
      </c>
      <c r="Y14" s="35">
        <f t="shared" si="16"/>
        <v>13</v>
      </c>
      <c r="Z14" s="35">
        <f t="shared" si="17"/>
        <v>10</v>
      </c>
      <c r="AA14" s="35">
        <f t="shared" si="18"/>
        <v>0</v>
      </c>
      <c r="AD14" s="57">
        <v>5</v>
      </c>
      <c r="AE14" s="58">
        <v>0</v>
      </c>
      <c r="AF14" s="58">
        <v>0</v>
      </c>
      <c r="AG14" s="59">
        <v>0</v>
      </c>
      <c r="AH14" s="1">
        <f t="shared" si="6"/>
        <v>106.83333333333333</v>
      </c>
      <c r="AI14" s="1">
        <f t="shared" si="7"/>
        <v>106</v>
      </c>
      <c r="AJ14" s="1">
        <f t="shared" si="8"/>
        <v>49</v>
      </c>
      <c r="AK14" s="1">
        <f t="shared" si="9"/>
        <v>59.999999999983004</v>
      </c>
      <c r="AL14" s="36">
        <f t="shared" si="10"/>
        <v>2</v>
      </c>
      <c r="AM14" s="36">
        <f t="shared" si="11"/>
        <v>23</v>
      </c>
      <c r="AN14" s="36">
        <f t="shared" si="12"/>
        <v>46</v>
      </c>
      <c r="AO14" s="37">
        <f t="shared" si="13"/>
        <v>4.978401974163717</v>
      </c>
      <c r="AQ14" s="53">
        <v>11.616052627563477</v>
      </c>
      <c r="AS14" s="72">
        <f t="shared" si="14"/>
        <v>5.953198127925117</v>
      </c>
    </row>
    <row r="15" spans="1:45" ht="15">
      <c r="A15" s="17" t="s">
        <v>33</v>
      </c>
      <c r="B15" s="42">
        <v>1</v>
      </c>
      <c r="C15" s="18" t="s">
        <v>34</v>
      </c>
      <c r="D15" s="19" t="s">
        <v>96</v>
      </c>
      <c r="F15" s="20">
        <v>1082.699951171875</v>
      </c>
      <c r="G15" s="20">
        <v>833.5</v>
      </c>
      <c r="H15" s="20">
        <v>693.5999755859375</v>
      </c>
      <c r="I15" s="20">
        <v>605</v>
      </c>
      <c r="J15" s="20">
        <v>518.7999877929688</v>
      </c>
      <c r="K15" s="20">
        <v>483</v>
      </c>
      <c r="L15" s="20">
        <v>462.79998779296875</v>
      </c>
      <c r="N15" s="22">
        <v>0.9670000076293945</v>
      </c>
      <c r="O15" s="22"/>
      <c r="P15" s="38">
        <f>AI15</f>
        <v>106</v>
      </c>
      <c r="Q15" s="39">
        <f>AJ15</f>
        <v>49</v>
      </c>
      <c r="R15" s="40">
        <f>AK15</f>
        <v>59.999999999983004</v>
      </c>
      <c r="T15" s="32">
        <f>IF(N15=0,1000,(P15+Q15/60+R15/3600)*N15)</f>
        <v>103.30783414840698</v>
      </c>
      <c r="U15" s="31">
        <v>70.07550501533977</v>
      </c>
      <c r="V15" s="34">
        <f>RANK(T15,T$5:T$16,1)</f>
        <v>4</v>
      </c>
      <c r="W15" s="34">
        <f>RANK(U15,U$5:U$16,1)</f>
        <v>2</v>
      </c>
      <c r="X15" s="35">
        <f t="shared" si="15"/>
        <v>0</v>
      </c>
      <c r="Y15" s="35">
        <f t="shared" si="16"/>
        <v>13</v>
      </c>
      <c r="Z15" s="35">
        <f t="shared" si="17"/>
        <v>10</v>
      </c>
      <c r="AA15" s="35">
        <f t="shared" si="18"/>
        <v>0</v>
      </c>
      <c r="AD15" s="57">
        <v>5</v>
      </c>
      <c r="AE15" s="58">
        <v>0</v>
      </c>
      <c r="AF15" s="58">
        <v>0</v>
      </c>
      <c r="AG15" s="59">
        <v>0</v>
      </c>
      <c r="AH15" s="1">
        <f>(AD15-X15)*24+(AE15-Y15)+(AF15-Z15)/60+(AG15-AA15)/3600+TIME_ZONE_CHANGE</f>
        <v>106.83333333333333</v>
      </c>
      <c r="AI15" s="1">
        <f>INT(AH15)</f>
        <v>106</v>
      </c>
      <c r="AJ15" s="1">
        <f>INT((AH15-AI15)*60)</f>
        <v>49</v>
      </c>
      <c r="AK15" s="1">
        <f>(AH15-AI15-AJ15/60)*3600</f>
        <v>59.999999999983004</v>
      </c>
      <c r="AL15" s="36">
        <f>INT(U15/24)</f>
        <v>2</v>
      </c>
      <c r="AM15" s="36">
        <f>INT(U15-AL15*24)</f>
        <v>22</v>
      </c>
      <c r="AN15" s="36">
        <f>INT((U15-AL15*24-AM15)*60)</f>
        <v>4</v>
      </c>
      <c r="AO15" s="37">
        <f>U15*3600-AL15*24*3600-AM15*3600-AN15*60</f>
        <v>31.818055223178817</v>
      </c>
      <c r="AQ15" s="53">
        <v>11.981011390686035</v>
      </c>
      <c r="AS15" s="72">
        <f t="shared" si="14"/>
        <v>5.953198127925117</v>
      </c>
    </row>
    <row r="16" spans="1:45" ht="15">
      <c r="A16" s="17" t="s">
        <v>33</v>
      </c>
      <c r="B16" s="42">
        <v>1</v>
      </c>
      <c r="C16" s="18" t="s">
        <v>247</v>
      </c>
      <c r="D16" s="19" t="s">
        <v>248</v>
      </c>
      <c r="F16" s="20">
        <v>1153.4000244140625</v>
      </c>
      <c r="G16" s="20">
        <v>877.9000244140625</v>
      </c>
      <c r="H16" s="20">
        <v>723.0999755859375</v>
      </c>
      <c r="I16" s="20">
        <v>623.0999755859375</v>
      </c>
      <c r="J16" s="20">
        <v>524.5</v>
      </c>
      <c r="K16" s="20">
        <v>480.79998779296875</v>
      </c>
      <c r="L16" s="20">
        <v>454.3999938964844</v>
      </c>
      <c r="N16" s="22">
        <v>0.8899999856948853</v>
      </c>
      <c r="O16" s="22"/>
      <c r="P16" s="50">
        <f t="shared" si="0"/>
        <v>106</v>
      </c>
      <c r="Q16" s="51">
        <f t="shared" si="1"/>
        <v>49</v>
      </c>
      <c r="R16" s="52">
        <f t="shared" si="2"/>
        <v>59.999999999983004</v>
      </c>
      <c r="T16" s="32">
        <f t="shared" si="3"/>
        <v>95.08166513840357</v>
      </c>
      <c r="U16" s="31">
        <v>68.04352123739544</v>
      </c>
      <c r="V16" s="34">
        <f t="shared" si="4"/>
        <v>1</v>
      </c>
      <c r="W16" s="34">
        <f t="shared" si="5"/>
        <v>1</v>
      </c>
      <c r="X16" s="35">
        <f>X14</f>
        <v>0</v>
      </c>
      <c r="Y16" s="35">
        <f>Y14</f>
        <v>13</v>
      </c>
      <c r="Z16" s="35">
        <f>Z14</f>
        <v>10</v>
      </c>
      <c r="AA16" s="35">
        <f>AA14</f>
        <v>0</v>
      </c>
      <c r="AD16" s="60">
        <v>5</v>
      </c>
      <c r="AE16" s="61">
        <v>0</v>
      </c>
      <c r="AF16" s="61">
        <v>0</v>
      </c>
      <c r="AG16" s="62">
        <v>0</v>
      </c>
      <c r="AH16" s="1">
        <f t="shared" si="6"/>
        <v>106.83333333333333</v>
      </c>
      <c r="AI16" s="1">
        <f t="shared" si="7"/>
        <v>106</v>
      </c>
      <c r="AJ16" s="1">
        <f t="shared" si="8"/>
        <v>49</v>
      </c>
      <c r="AK16" s="1">
        <f t="shared" si="9"/>
        <v>59.999999999983004</v>
      </c>
      <c r="AL16" s="36">
        <f t="shared" si="10"/>
        <v>2</v>
      </c>
      <c r="AM16" s="36">
        <f t="shared" si="11"/>
        <v>20</v>
      </c>
      <c r="AN16" s="36">
        <f t="shared" si="12"/>
        <v>2</v>
      </c>
      <c r="AO16" s="37">
        <f t="shared" si="13"/>
        <v>36.67645462357905</v>
      </c>
      <c r="AQ16" s="53">
        <v>12.462708473205566</v>
      </c>
      <c r="AS16" s="72">
        <f t="shared" si="14"/>
        <v>5.953198127925117</v>
      </c>
    </row>
    <row r="17" spans="1:43" ht="15">
      <c r="A17" s="17"/>
      <c r="B17" s="42"/>
      <c r="F17" s="20"/>
      <c r="G17" s="20"/>
      <c r="H17" s="20"/>
      <c r="I17" s="20"/>
      <c r="J17" s="20"/>
      <c r="K17" s="20"/>
      <c r="L17" s="20"/>
      <c r="N17" s="22"/>
      <c r="O17" s="22"/>
      <c r="P17" s="22"/>
      <c r="Q17" s="22"/>
      <c r="R17" s="22"/>
      <c r="T17" s="32"/>
      <c r="U17" s="31"/>
      <c r="V17" s="34"/>
      <c r="W17" s="34"/>
      <c r="AH17" s="1">
        <f>(AD17-X17)*24+(AE17-Y17)+(AF17-Z17)/60+(AG17-AA17)/3600</f>
        <v>0</v>
      </c>
      <c r="AI17" s="1">
        <f t="shared" si="7"/>
        <v>0</v>
      </c>
      <c r="AJ17" s="1">
        <f t="shared" si="8"/>
        <v>0</v>
      </c>
      <c r="AK17" s="1">
        <f t="shared" si="9"/>
        <v>0</v>
      </c>
      <c r="AL17" s="36">
        <f t="shared" si="10"/>
        <v>0</v>
      </c>
      <c r="AM17" s="36">
        <f t="shared" si="11"/>
        <v>0</v>
      </c>
      <c r="AN17" s="36">
        <f t="shared" si="12"/>
        <v>0</v>
      </c>
      <c r="AO17" s="37">
        <f t="shared" si="13"/>
        <v>0</v>
      </c>
      <c r="AQ17" s="53"/>
    </row>
    <row r="18" spans="1:43" ht="15">
      <c r="A18" s="8"/>
      <c r="B18" s="10"/>
      <c r="C18" s="9"/>
      <c r="D18" s="10" t="s">
        <v>3</v>
      </c>
      <c r="E18" s="9"/>
      <c r="F18" s="74" t="s">
        <v>4</v>
      </c>
      <c r="G18" s="74"/>
      <c r="H18" s="74"/>
      <c r="I18" s="74"/>
      <c r="J18" s="74"/>
      <c r="K18" s="74"/>
      <c r="L18" s="74"/>
      <c r="M18" s="9"/>
      <c r="N18" s="10" t="s">
        <v>5</v>
      </c>
      <c r="O18" s="22"/>
      <c r="P18" s="12" t="s">
        <v>6</v>
      </c>
      <c r="Q18" s="7"/>
      <c r="R18" s="5"/>
      <c r="T18" s="5" t="s">
        <v>7</v>
      </c>
      <c r="U18" s="5" t="s">
        <v>8</v>
      </c>
      <c r="V18" s="6" t="s">
        <v>5</v>
      </c>
      <c r="W18" s="6" t="s">
        <v>57</v>
      </c>
      <c r="X18" s="5" t="s">
        <v>76</v>
      </c>
      <c r="AD18" s="46" t="s">
        <v>77</v>
      </c>
      <c r="AE18" s="46"/>
      <c r="AF18" s="46"/>
      <c r="AG18" s="46"/>
      <c r="AH18" s="45" t="s">
        <v>87</v>
      </c>
      <c r="AI18" s="46" t="s">
        <v>75</v>
      </c>
      <c r="AJ18" s="46"/>
      <c r="AK18" s="46"/>
      <c r="AL18" s="46" t="s">
        <v>74</v>
      </c>
      <c r="AM18" s="46"/>
      <c r="AN18" s="46"/>
      <c r="AO18" s="46"/>
      <c r="AQ18" s="45" t="s">
        <v>79</v>
      </c>
    </row>
    <row r="19" spans="1:43" ht="15">
      <c r="A19" s="13" t="s">
        <v>9</v>
      </c>
      <c r="B19" s="14" t="s">
        <v>73</v>
      </c>
      <c r="C19" s="14" t="s">
        <v>10</v>
      </c>
      <c r="D19" s="14" t="s">
        <v>11</v>
      </c>
      <c r="E19" s="14" t="s">
        <v>12</v>
      </c>
      <c r="F19" s="14" t="s">
        <v>13</v>
      </c>
      <c r="G19" s="14" t="s">
        <v>14</v>
      </c>
      <c r="H19" s="14" t="s">
        <v>15</v>
      </c>
      <c r="I19" s="14" t="s">
        <v>16</v>
      </c>
      <c r="J19" s="14" t="s">
        <v>17</v>
      </c>
      <c r="K19" s="14" t="s">
        <v>18</v>
      </c>
      <c r="L19" s="14" t="s">
        <v>19</v>
      </c>
      <c r="M19" s="14"/>
      <c r="N19" s="14" t="s">
        <v>20</v>
      </c>
      <c r="O19" s="22"/>
      <c r="P19" s="6" t="s">
        <v>21</v>
      </c>
      <c r="Q19" s="16" t="s">
        <v>22</v>
      </c>
      <c r="R19" s="6" t="s">
        <v>23</v>
      </c>
      <c r="T19" s="6" t="s">
        <v>21</v>
      </c>
      <c r="U19" s="6" t="s">
        <v>21</v>
      </c>
      <c r="V19" s="6" t="s">
        <v>56</v>
      </c>
      <c r="W19" s="6" t="s">
        <v>56</v>
      </c>
      <c r="X19" s="6" t="s">
        <v>69</v>
      </c>
      <c r="Y19" s="6" t="s">
        <v>70</v>
      </c>
      <c r="Z19" s="6" t="s">
        <v>71</v>
      </c>
      <c r="AA19" s="6" t="s">
        <v>72</v>
      </c>
      <c r="AD19" s="45" t="s">
        <v>65</v>
      </c>
      <c r="AE19" s="45" t="s">
        <v>66</v>
      </c>
      <c r="AF19" s="45" t="s">
        <v>67</v>
      </c>
      <c r="AG19" s="45" t="s">
        <v>68</v>
      </c>
      <c r="AH19" s="46" t="s">
        <v>88</v>
      </c>
      <c r="AI19" s="46" t="s">
        <v>66</v>
      </c>
      <c r="AJ19" s="46" t="s">
        <v>67</v>
      </c>
      <c r="AK19" s="46" t="s">
        <v>68</v>
      </c>
      <c r="AL19" s="45" t="s">
        <v>65</v>
      </c>
      <c r="AM19" s="45" t="s">
        <v>66</v>
      </c>
      <c r="AN19" s="45" t="s">
        <v>67</v>
      </c>
      <c r="AO19" s="45" t="s">
        <v>68</v>
      </c>
      <c r="AQ19" s="45" t="s">
        <v>80</v>
      </c>
    </row>
    <row r="20" spans="1:45" ht="15">
      <c r="A20" s="17" t="s">
        <v>33</v>
      </c>
      <c r="B20" s="42">
        <v>2</v>
      </c>
      <c r="C20" s="18" t="s">
        <v>98</v>
      </c>
      <c r="D20" s="19" t="s">
        <v>99</v>
      </c>
      <c r="F20" s="20">
        <v>974</v>
      </c>
      <c r="G20" s="20">
        <v>749.4000244140625</v>
      </c>
      <c r="H20" s="20">
        <v>623.2000122070312</v>
      </c>
      <c r="I20" s="20">
        <v>543.5</v>
      </c>
      <c r="J20" s="20">
        <v>464.20001220703125</v>
      </c>
      <c r="K20" s="20">
        <v>428.70001220703125</v>
      </c>
      <c r="L20" s="20">
        <v>406.8999938964844</v>
      </c>
      <c r="N20" s="22">
        <v>1.0290000438690186</v>
      </c>
      <c r="O20" s="22"/>
      <c r="P20" s="47">
        <f aca="true" t="shared" si="19" ref="P20:P33">AI20</f>
        <v>106</v>
      </c>
      <c r="Q20" s="48">
        <f aca="true" t="shared" si="20" ref="Q20:Q33">AJ20</f>
        <v>40</v>
      </c>
      <c r="R20" s="49">
        <f aca="true" t="shared" si="21" ref="R20:R33">AK20</f>
        <v>1.7186252421197423E-11</v>
      </c>
      <c r="T20" s="32">
        <f aca="true" t="shared" si="22" ref="T20:T33">IF(N20=0,1000,(P20+Q20/60+R20/3600)*N20)</f>
        <v>109.76000467936198</v>
      </c>
      <c r="U20" s="31">
        <v>78.37322888506607</v>
      </c>
      <c r="V20" s="34">
        <f aca="true" t="shared" si="23" ref="V20:V33">RANK(T20,T$20:T$33,1)</f>
        <v>7</v>
      </c>
      <c r="W20" s="34">
        <f aca="true" t="shared" si="24" ref="W20:W33">RANK(U20,U$20:U$33,1)</f>
        <v>14</v>
      </c>
      <c r="X20" s="36">
        <v>0</v>
      </c>
      <c r="Y20" s="36">
        <v>13</v>
      </c>
      <c r="Z20" s="36">
        <v>20</v>
      </c>
      <c r="AA20" s="36">
        <v>0</v>
      </c>
      <c r="AD20" s="54">
        <v>5</v>
      </c>
      <c r="AE20" s="55">
        <v>0</v>
      </c>
      <c r="AF20" s="55">
        <v>0</v>
      </c>
      <c r="AG20" s="56">
        <v>0</v>
      </c>
      <c r="AH20" s="1">
        <f aca="true" t="shared" si="25" ref="AH20:AH33">(AD20-X20)*24+(AE20-Y20)+(AF20-Z20)/60+(AG20-AA20)/3600+TIME_ZONE_CHANGE</f>
        <v>106.66666666666667</v>
      </c>
      <c r="AI20" s="1">
        <f aca="true" t="shared" si="26" ref="AI20:AI33">INT(AH20)</f>
        <v>106</v>
      </c>
      <c r="AJ20" s="1">
        <f aca="true" t="shared" si="27" ref="AJ20:AJ33">INT((AH20-AI20)*60)</f>
        <v>40</v>
      </c>
      <c r="AK20" s="1">
        <f aca="true" t="shared" si="28" ref="AK20:AK33">(AH20-AI20-AJ20/60)*3600</f>
        <v>1.7186252421197423E-11</v>
      </c>
      <c r="AL20" s="36">
        <f aca="true" t="shared" si="29" ref="AL20:AL33">INT(U20/24)</f>
        <v>3</v>
      </c>
      <c r="AM20" s="36">
        <f aca="true" t="shared" si="30" ref="AM20:AM33">INT(U20-AL20*24)</f>
        <v>6</v>
      </c>
      <c r="AN20" s="36">
        <f aca="true" t="shared" si="31" ref="AN20:AN33">INT((U20-AL20*24-AM20)*60)</f>
        <v>22</v>
      </c>
      <c r="AO20" s="37">
        <f aca="true" t="shared" si="32" ref="AO20:AO33">U20*3600-AL20*24*3600-AM20*3600-AN20*60</f>
        <v>23.623986237857025</v>
      </c>
      <c r="AQ20" s="53">
        <v>10.397490501403809</v>
      </c>
      <c r="AS20" s="72">
        <f aca="true" t="shared" si="33" ref="AS20:AS33">636/AH20</f>
        <v>5.9624999999999995</v>
      </c>
    </row>
    <row r="21" spans="1:45" ht="15">
      <c r="A21" s="17" t="s">
        <v>33</v>
      </c>
      <c r="B21" s="42">
        <v>2</v>
      </c>
      <c r="C21" s="18" t="s">
        <v>214</v>
      </c>
      <c r="D21" s="19" t="s">
        <v>215</v>
      </c>
      <c r="F21" s="20">
        <v>981.5999755859375</v>
      </c>
      <c r="G21" s="20">
        <v>755.2999877929688</v>
      </c>
      <c r="H21" s="20">
        <v>627.0999755859375</v>
      </c>
      <c r="I21" s="20">
        <v>544.0999755859375</v>
      </c>
      <c r="J21" s="20">
        <v>459.3999938964844</v>
      </c>
      <c r="K21" s="20">
        <v>419.20001220703125</v>
      </c>
      <c r="L21" s="20">
        <v>393.1000061035156</v>
      </c>
      <c r="N21" s="22">
        <v>0</v>
      </c>
      <c r="O21" s="22"/>
      <c r="P21" s="38">
        <f t="shared" si="19"/>
        <v>106</v>
      </c>
      <c r="Q21" s="39">
        <f t="shared" si="20"/>
        <v>40</v>
      </c>
      <c r="R21" s="40">
        <f t="shared" si="21"/>
        <v>1.7186252421197423E-11</v>
      </c>
      <c r="T21" s="32">
        <f t="shared" si="22"/>
        <v>1000</v>
      </c>
      <c r="U21" s="31">
        <v>77.94250337355014</v>
      </c>
      <c r="V21" s="34">
        <f t="shared" si="23"/>
        <v>8</v>
      </c>
      <c r="W21" s="34">
        <f t="shared" si="24"/>
        <v>13</v>
      </c>
      <c r="X21" s="35">
        <f aca="true" t="shared" si="34" ref="X21:X26">X20</f>
        <v>0</v>
      </c>
      <c r="Y21" s="35">
        <f aca="true" t="shared" si="35" ref="Y21:Y26">Y20</f>
        <v>13</v>
      </c>
      <c r="Z21" s="35">
        <f aca="true" t="shared" si="36" ref="Z21:Z26">Z20</f>
        <v>20</v>
      </c>
      <c r="AA21" s="35">
        <f aca="true" t="shared" si="37" ref="AA21:AA26">AA20</f>
        <v>0</v>
      </c>
      <c r="AD21" s="57">
        <v>5</v>
      </c>
      <c r="AE21" s="58">
        <v>0</v>
      </c>
      <c r="AF21" s="58">
        <v>0</v>
      </c>
      <c r="AG21" s="59">
        <v>0</v>
      </c>
      <c r="AH21" s="1">
        <f t="shared" si="25"/>
        <v>106.66666666666667</v>
      </c>
      <c r="AI21" s="1">
        <f t="shared" si="26"/>
        <v>106</v>
      </c>
      <c r="AJ21" s="1">
        <f t="shared" si="27"/>
        <v>40</v>
      </c>
      <c r="AK21" s="1">
        <f t="shared" si="28"/>
        <v>1.7186252421197423E-11</v>
      </c>
      <c r="AL21" s="36">
        <f t="shared" si="29"/>
        <v>3</v>
      </c>
      <c r="AM21" s="36">
        <f t="shared" si="30"/>
        <v>5</v>
      </c>
      <c r="AN21" s="36">
        <f t="shared" si="31"/>
        <v>56</v>
      </c>
      <c r="AO21" s="37">
        <f t="shared" si="32"/>
        <v>33.01214478048496</v>
      </c>
      <c r="AQ21" s="53">
        <v>10.469534873962402</v>
      </c>
      <c r="AS21" s="72">
        <f t="shared" si="33"/>
        <v>5.9624999999999995</v>
      </c>
    </row>
    <row r="22" spans="1:45" ht="15">
      <c r="A22" s="17" t="s">
        <v>33</v>
      </c>
      <c r="B22" s="42">
        <v>2</v>
      </c>
      <c r="C22" s="18" t="s">
        <v>179</v>
      </c>
      <c r="D22" s="19" t="s">
        <v>180</v>
      </c>
      <c r="F22" s="20">
        <v>989.4000244140625</v>
      </c>
      <c r="G22" s="20">
        <v>758</v>
      </c>
      <c r="H22" s="20">
        <v>628.5</v>
      </c>
      <c r="I22" s="20">
        <v>545.4000244140625</v>
      </c>
      <c r="J22" s="20">
        <v>465.1000061035156</v>
      </c>
      <c r="K22" s="20">
        <v>432.6000061035156</v>
      </c>
      <c r="L22" s="20">
        <v>414.70001220703125</v>
      </c>
      <c r="N22" s="22">
        <v>1.003000020980835</v>
      </c>
      <c r="O22" s="22"/>
      <c r="P22" s="38">
        <f t="shared" si="19"/>
        <v>106</v>
      </c>
      <c r="Q22" s="39">
        <f t="shared" si="20"/>
        <v>40</v>
      </c>
      <c r="R22" s="40">
        <f t="shared" si="21"/>
        <v>1.7186252421197423E-11</v>
      </c>
      <c r="T22" s="32">
        <f t="shared" si="22"/>
        <v>106.9866689046224</v>
      </c>
      <c r="U22" s="31">
        <v>77.77532803078587</v>
      </c>
      <c r="V22" s="34">
        <f t="shared" si="23"/>
        <v>1</v>
      </c>
      <c r="W22" s="34">
        <f t="shared" si="24"/>
        <v>11</v>
      </c>
      <c r="X22" s="35">
        <f t="shared" si="34"/>
        <v>0</v>
      </c>
      <c r="Y22" s="35">
        <f t="shared" si="35"/>
        <v>13</v>
      </c>
      <c r="Z22" s="35">
        <f t="shared" si="36"/>
        <v>20</v>
      </c>
      <c r="AA22" s="35">
        <f t="shared" si="37"/>
        <v>0</v>
      </c>
      <c r="AD22" s="57">
        <v>5</v>
      </c>
      <c r="AE22" s="58">
        <v>0</v>
      </c>
      <c r="AF22" s="58">
        <v>0</v>
      </c>
      <c r="AG22" s="59">
        <v>0</v>
      </c>
      <c r="AH22" s="1">
        <f t="shared" si="25"/>
        <v>106.66666666666667</v>
      </c>
      <c r="AI22" s="1">
        <f t="shared" si="26"/>
        <v>106</v>
      </c>
      <c r="AJ22" s="1">
        <f t="shared" si="27"/>
        <v>40</v>
      </c>
      <c r="AK22" s="1">
        <f t="shared" si="28"/>
        <v>1.7186252421197423E-11</v>
      </c>
      <c r="AL22" s="36">
        <f t="shared" si="29"/>
        <v>3</v>
      </c>
      <c r="AM22" s="36">
        <f t="shared" si="30"/>
        <v>5</v>
      </c>
      <c r="AN22" s="36">
        <f t="shared" si="31"/>
        <v>46</v>
      </c>
      <c r="AO22" s="37">
        <f t="shared" si="32"/>
        <v>31.180910829163622</v>
      </c>
      <c r="AQ22" s="53">
        <v>10.497724533081055</v>
      </c>
      <c r="AS22" s="72">
        <f t="shared" si="33"/>
        <v>5.9624999999999995</v>
      </c>
    </row>
    <row r="23" spans="1:45" ht="15">
      <c r="A23" s="17" t="s">
        <v>33</v>
      </c>
      <c r="B23" s="42">
        <v>2</v>
      </c>
      <c r="C23" s="18" t="s">
        <v>181</v>
      </c>
      <c r="D23" s="19" t="s">
        <v>182</v>
      </c>
      <c r="F23" s="20">
        <v>991.2999877929688</v>
      </c>
      <c r="G23" s="20">
        <v>758.7000122070312</v>
      </c>
      <c r="H23" s="20">
        <v>628</v>
      </c>
      <c r="I23" s="20">
        <v>545.7999877929688</v>
      </c>
      <c r="J23" s="20">
        <v>464.79998779296875</v>
      </c>
      <c r="K23" s="20">
        <v>428.5</v>
      </c>
      <c r="L23" s="20">
        <v>406</v>
      </c>
      <c r="N23" s="22">
        <v>1.0219999551773071</v>
      </c>
      <c r="O23" s="22"/>
      <c r="P23" s="38">
        <f t="shared" si="19"/>
        <v>106</v>
      </c>
      <c r="Q23" s="39">
        <f t="shared" si="20"/>
        <v>40</v>
      </c>
      <c r="R23" s="40">
        <f t="shared" si="21"/>
        <v>1.7186252421197423E-11</v>
      </c>
      <c r="T23" s="32">
        <f t="shared" si="22"/>
        <v>109.0133285522461</v>
      </c>
      <c r="U23" s="31">
        <v>77.82964569566423</v>
      </c>
      <c r="V23" s="34">
        <f t="shared" si="23"/>
        <v>4</v>
      </c>
      <c r="W23" s="34">
        <f t="shared" si="24"/>
        <v>12</v>
      </c>
      <c r="X23" s="35">
        <f t="shared" si="34"/>
        <v>0</v>
      </c>
      <c r="Y23" s="35">
        <f t="shared" si="35"/>
        <v>13</v>
      </c>
      <c r="Z23" s="35">
        <f t="shared" si="36"/>
        <v>20</v>
      </c>
      <c r="AA23" s="35">
        <f t="shared" si="37"/>
        <v>0</v>
      </c>
      <c r="AD23" s="57">
        <v>5</v>
      </c>
      <c r="AE23" s="58">
        <v>0</v>
      </c>
      <c r="AF23" s="58">
        <v>0</v>
      </c>
      <c r="AG23" s="59">
        <v>0</v>
      </c>
      <c r="AH23" s="1">
        <f t="shared" si="25"/>
        <v>106.66666666666667</v>
      </c>
      <c r="AI23" s="1">
        <f t="shared" si="26"/>
        <v>106</v>
      </c>
      <c r="AJ23" s="1">
        <f t="shared" si="27"/>
        <v>40</v>
      </c>
      <c r="AK23" s="1">
        <f t="shared" si="28"/>
        <v>1.7186252421197423E-11</v>
      </c>
      <c r="AL23" s="36">
        <f t="shared" si="29"/>
        <v>3</v>
      </c>
      <c r="AM23" s="36">
        <f t="shared" si="30"/>
        <v>5</v>
      </c>
      <c r="AN23" s="36">
        <f t="shared" si="31"/>
        <v>49</v>
      </c>
      <c r="AO23" s="37">
        <f t="shared" si="32"/>
        <v>46.724504391197115</v>
      </c>
      <c r="AQ23" s="53">
        <v>10.488551139831543</v>
      </c>
      <c r="AS23" s="72">
        <f t="shared" si="33"/>
        <v>5.9624999999999995</v>
      </c>
    </row>
    <row r="24" spans="1:45" ht="15">
      <c r="A24" s="17" t="s">
        <v>33</v>
      </c>
      <c r="B24" s="42">
        <v>2</v>
      </c>
      <c r="C24" s="18" t="s">
        <v>183</v>
      </c>
      <c r="D24" s="19" t="s">
        <v>184</v>
      </c>
      <c r="F24" s="20">
        <v>1002.2000122070312</v>
      </c>
      <c r="G24" s="20">
        <v>764.7000122070312</v>
      </c>
      <c r="H24" s="20">
        <v>631.2999877929688</v>
      </c>
      <c r="I24" s="20">
        <v>546.2999877929688</v>
      </c>
      <c r="J24" s="20">
        <v>463.20001220703125</v>
      </c>
      <c r="K24" s="20">
        <v>427.6000061035156</v>
      </c>
      <c r="L24" s="20">
        <v>406.79998779296875</v>
      </c>
      <c r="N24" s="22">
        <v>1.0240000486373901</v>
      </c>
      <c r="O24" s="21"/>
      <c r="P24" s="38">
        <f t="shared" si="19"/>
        <v>106</v>
      </c>
      <c r="Q24" s="39">
        <f t="shared" si="20"/>
        <v>40</v>
      </c>
      <c r="R24" s="40">
        <f t="shared" si="21"/>
        <v>1.7186252421197423E-11</v>
      </c>
      <c r="T24" s="32">
        <f t="shared" si="22"/>
        <v>109.22667185465495</v>
      </c>
      <c r="U24" s="31">
        <v>77.49875744828158</v>
      </c>
      <c r="V24" s="34">
        <f t="shared" si="23"/>
        <v>6</v>
      </c>
      <c r="W24" s="34">
        <f t="shared" si="24"/>
        <v>9</v>
      </c>
      <c r="X24" s="35">
        <f t="shared" si="34"/>
        <v>0</v>
      </c>
      <c r="Y24" s="35">
        <f t="shared" si="35"/>
        <v>13</v>
      </c>
      <c r="Z24" s="35">
        <f t="shared" si="36"/>
        <v>20</v>
      </c>
      <c r="AA24" s="35">
        <f t="shared" si="37"/>
        <v>0</v>
      </c>
      <c r="AD24" s="57">
        <v>5</v>
      </c>
      <c r="AE24" s="58">
        <v>0</v>
      </c>
      <c r="AF24" s="58">
        <v>0</v>
      </c>
      <c r="AG24" s="59">
        <v>0</v>
      </c>
      <c r="AH24" s="1">
        <f t="shared" si="25"/>
        <v>106.66666666666667</v>
      </c>
      <c r="AI24" s="1">
        <f t="shared" si="26"/>
        <v>106</v>
      </c>
      <c r="AJ24" s="1">
        <f t="shared" si="27"/>
        <v>40</v>
      </c>
      <c r="AK24" s="1">
        <f t="shared" si="28"/>
        <v>1.7186252421197423E-11</v>
      </c>
      <c r="AL24" s="36">
        <f t="shared" si="29"/>
        <v>3</v>
      </c>
      <c r="AM24" s="36">
        <f t="shared" si="30"/>
        <v>5</v>
      </c>
      <c r="AN24" s="36">
        <f t="shared" si="31"/>
        <v>29</v>
      </c>
      <c r="AO24" s="37">
        <f t="shared" si="32"/>
        <v>55.52681381365983</v>
      </c>
      <c r="AQ24" s="53">
        <v>10.544647216796875</v>
      </c>
      <c r="AS24" s="72">
        <f t="shared" si="33"/>
        <v>5.9624999999999995</v>
      </c>
    </row>
    <row r="25" spans="1:45" ht="15">
      <c r="A25" s="17" t="s">
        <v>33</v>
      </c>
      <c r="B25" s="42">
        <v>2</v>
      </c>
      <c r="C25" s="18" t="s">
        <v>249</v>
      </c>
      <c r="D25" s="19" t="s">
        <v>250</v>
      </c>
      <c r="F25" s="20">
        <v>987.5</v>
      </c>
      <c r="G25" s="20">
        <v>758.7999877929688</v>
      </c>
      <c r="H25" s="20">
        <v>629.4000244140625</v>
      </c>
      <c r="I25" s="20">
        <v>546.7000122070312</v>
      </c>
      <c r="J25" s="20">
        <v>462</v>
      </c>
      <c r="K25" s="20">
        <v>420.3999938964844</v>
      </c>
      <c r="L25" s="20">
        <v>392.1000061035156</v>
      </c>
      <c r="N25" s="22">
        <v>0</v>
      </c>
      <c r="O25" s="22"/>
      <c r="P25" s="38">
        <f t="shared" si="19"/>
        <v>106</v>
      </c>
      <c r="Q25" s="39">
        <f t="shared" si="20"/>
        <v>40</v>
      </c>
      <c r="R25" s="40">
        <f t="shared" si="21"/>
        <v>1.7186252421197423E-11</v>
      </c>
      <c r="T25" s="32">
        <f t="shared" si="22"/>
        <v>1000</v>
      </c>
      <c r="U25" s="31">
        <v>77.64627264110399</v>
      </c>
      <c r="V25" s="34">
        <f t="shared" si="23"/>
        <v>8</v>
      </c>
      <c r="W25" s="34">
        <f t="shared" si="24"/>
        <v>10</v>
      </c>
      <c r="X25" s="35">
        <f t="shared" si="34"/>
        <v>0</v>
      </c>
      <c r="Y25" s="35">
        <f t="shared" si="35"/>
        <v>13</v>
      </c>
      <c r="Z25" s="35">
        <f t="shared" si="36"/>
        <v>20</v>
      </c>
      <c r="AA25" s="35">
        <f t="shared" si="37"/>
        <v>0</v>
      </c>
      <c r="AD25" s="57">
        <v>5</v>
      </c>
      <c r="AE25" s="58">
        <v>0</v>
      </c>
      <c r="AF25" s="58">
        <v>0</v>
      </c>
      <c r="AG25" s="59">
        <v>0</v>
      </c>
      <c r="AH25" s="1">
        <f t="shared" si="25"/>
        <v>106.66666666666667</v>
      </c>
      <c r="AI25" s="1">
        <f t="shared" si="26"/>
        <v>106</v>
      </c>
      <c r="AJ25" s="1">
        <f t="shared" si="27"/>
        <v>40</v>
      </c>
      <c r="AK25" s="1">
        <f t="shared" si="28"/>
        <v>1.7186252421197423E-11</v>
      </c>
      <c r="AL25" s="36">
        <f t="shared" si="29"/>
        <v>3</v>
      </c>
      <c r="AM25" s="36">
        <f t="shared" si="30"/>
        <v>5</v>
      </c>
      <c r="AN25" s="36">
        <f t="shared" si="31"/>
        <v>38</v>
      </c>
      <c r="AO25" s="37">
        <f t="shared" si="32"/>
        <v>46.58150797436247</v>
      </c>
      <c r="AQ25" s="53">
        <v>10.519575119018555</v>
      </c>
      <c r="AS25" s="72">
        <f t="shared" si="33"/>
        <v>5.9624999999999995</v>
      </c>
    </row>
    <row r="26" spans="1:45" ht="15">
      <c r="A26" s="17" t="s">
        <v>33</v>
      </c>
      <c r="B26" s="42">
        <v>2</v>
      </c>
      <c r="C26" s="18" t="s">
        <v>251</v>
      </c>
      <c r="D26" s="19" t="s">
        <v>252</v>
      </c>
      <c r="F26" s="20">
        <v>1007.2999877929688</v>
      </c>
      <c r="G26" s="20">
        <v>768.7999877929688</v>
      </c>
      <c r="H26" s="20">
        <v>633.9000244140625</v>
      </c>
      <c r="I26" s="20">
        <v>546.7999877929688</v>
      </c>
      <c r="J26" s="20">
        <v>458.70001220703125</v>
      </c>
      <c r="K26" s="20">
        <v>417.29998779296875</v>
      </c>
      <c r="L26" s="20">
        <v>390.70001220703125</v>
      </c>
      <c r="N26" s="22">
        <v>0</v>
      </c>
      <c r="O26" s="22"/>
      <c r="P26" s="38">
        <f t="shared" si="19"/>
        <v>106</v>
      </c>
      <c r="Q26" s="39">
        <f t="shared" si="20"/>
        <v>40</v>
      </c>
      <c r="R26" s="40">
        <f t="shared" si="21"/>
        <v>1.7186252421197423E-11</v>
      </c>
      <c r="T26" s="32">
        <f t="shared" si="22"/>
        <v>1000</v>
      </c>
      <c r="U26" s="31">
        <v>77.24150178415157</v>
      </c>
      <c r="V26" s="34">
        <f t="shared" si="23"/>
        <v>8</v>
      </c>
      <c r="W26" s="34">
        <f t="shared" si="24"/>
        <v>8</v>
      </c>
      <c r="X26" s="35">
        <f t="shared" si="34"/>
        <v>0</v>
      </c>
      <c r="Y26" s="35">
        <f t="shared" si="35"/>
        <v>13</v>
      </c>
      <c r="Z26" s="35">
        <f t="shared" si="36"/>
        <v>20</v>
      </c>
      <c r="AA26" s="35">
        <f t="shared" si="37"/>
        <v>0</v>
      </c>
      <c r="AD26" s="57">
        <v>5</v>
      </c>
      <c r="AE26" s="58">
        <v>0</v>
      </c>
      <c r="AF26" s="58">
        <v>0</v>
      </c>
      <c r="AG26" s="59">
        <v>0</v>
      </c>
      <c r="AH26" s="1">
        <f t="shared" si="25"/>
        <v>106.66666666666667</v>
      </c>
      <c r="AI26" s="1">
        <f t="shared" si="26"/>
        <v>106</v>
      </c>
      <c r="AJ26" s="1">
        <f t="shared" si="27"/>
        <v>40</v>
      </c>
      <c r="AK26" s="1">
        <f t="shared" si="28"/>
        <v>1.7186252421197423E-11</v>
      </c>
      <c r="AL26" s="36">
        <f t="shared" si="29"/>
        <v>3</v>
      </c>
      <c r="AM26" s="36">
        <f t="shared" si="30"/>
        <v>5</v>
      </c>
      <c r="AN26" s="36">
        <f t="shared" si="31"/>
        <v>14</v>
      </c>
      <c r="AO26" s="37">
        <f t="shared" si="32"/>
        <v>29.406422945612576</v>
      </c>
      <c r="AQ26" s="53">
        <v>10.58862018585205</v>
      </c>
      <c r="AS26" s="72">
        <f t="shared" si="33"/>
        <v>5.9624999999999995</v>
      </c>
    </row>
    <row r="27" spans="1:45" ht="15">
      <c r="A27" s="17" t="s">
        <v>33</v>
      </c>
      <c r="B27" s="42">
        <v>2</v>
      </c>
      <c r="C27" s="18" t="s">
        <v>47</v>
      </c>
      <c r="D27" s="19" t="s">
        <v>100</v>
      </c>
      <c r="F27" s="20">
        <v>1006</v>
      </c>
      <c r="G27" s="20">
        <v>768.9000244140625</v>
      </c>
      <c r="H27" s="20">
        <v>635</v>
      </c>
      <c r="I27" s="20">
        <v>548.9000244140625</v>
      </c>
      <c r="J27" s="20">
        <v>462.29998779296875</v>
      </c>
      <c r="K27" s="20">
        <v>422.1000061035156</v>
      </c>
      <c r="L27" s="20">
        <v>396.6000061035156</v>
      </c>
      <c r="N27" s="22">
        <v>0</v>
      </c>
      <c r="O27" s="22"/>
      <c r="P27" s="38">
        <f aca="true" t="shared" si="38" ref="P27:P32">AI27</f>
        <v>106</v>
      </c>
      <c r="Q27" s="39">
        <f aca="true" t="shared" si="39" ref="Q27:Q32">AJ27</f>
        <v>40</v>
      </c>
      <c r="R27" s="40">
        <f aca="true" t="shared" si="40" ref="R27:R32">AK27</f>
        <v>1.7186252421197423E-11</v>
      </c>
      <c r="T27" s="32">
        <f t="shared" si="22"/>
        <v>1000</v>
      </c>
      <c r="U27" s="31">
        <v>77.06687809244632</v>
      </c>
      <c r="V27" s="34">
        <f t="shared" si="23"/>
        <v>8</v>
      </c>
      <c r="W27" s="34">
        <f t="shared" si="24"/>
        <v>6</v>
      </c>
      <c r="X27" s="35">
        <f>X26</f>
        <v>0</v>
      </c>
      <c r="Y27" s="35">
        <f>Y26</f>
        <v>13</v>
      </c>
      <c r="Z27" s="35">
        <f>Z26</f>
        <v>20</v>
      </c>
      <c r="AA27" s="35">
        <f>AA26</f>
        <v>0</v>
      </c>
      <c r="AD27" s="57">
        <v>5</v>
      </c>
      <c r="AE27" s="58">
        <v>0</v>
      </c>
      <c r="AF27" s="58">
        <v>0</v>
      </c>
      <c r="AG27" s="59">
        <v>0</v>
      </c>
      <c r="AH27" s="1">
        <f t="shared" si="25"/>
        <v>106.66666666666667</v>
      </c>
      <c r="AI27" s="1">
        <f t="shared" si="26"/>
        <v>106</v>
      </c>
      <c r="AJ27" s="1">
        <f t="shared" si="27"/>
        <v>40</v>
      </c>
      <c r="AK27" s="1">
        <f t="shared" si="28"/>
        <v>1.7186252421197423E-11</v>
      </c>
      <c r="AL27" s="36">
        <f t="shared" si="29"/>
        <v>3</v>
      </c>
      <c r="AM27" s="36">
        <f t="shared" si="30"/>
        <v>5</v>
      </c>
      <c r="AN27" s="36">
        <f t="shared" si="31"/>
        <v>4</v>
      </c>
      <c r="AO27" s="37">
        <f t="shared" si="32"/>
        <v>0.7611328067141585</v>
      </c>
      <c r="AQ27" s="53">
        <v>10.61865234375</v>
      </c>
      <c r="AS27" s="72">
        <f t="shared" si="33"/>
        <v>5.9624999999999995</v>
      </c>
    </row>
    <row r="28" spans="1:45" ht="15">
      <c r="A28" s="17" t="s">
        <v>33</v>
      </c>
      <c r="B28" s="42">
        <v>2</v>
      </c>
      <c r="C28" s="18" t="s">
        <v>51</v>
      </c>
      <c r="D28" s="19" t="s">
        <v>101</v>
      </c>
      <c r="F28" s="20">
        <v>996.7999877929688</v>
      </c>
      <c r="G28" s="20">
        <v>764.2999877929688</v>
      </c>
      <c r="H28" s="20">
        <v>633.7000122070312</v>
      </c>
      <c r="I28" s="20">
        <v>551.2999877929688</v>
      </c>
      <c r="J28" s="20">
        <v>470.5</v>
      </c>
      <c r="K28" s="20">
        <v>435.70001220703125</v>
      </c>
      <c r="L28" s="20">
        <v>415.3999938964844</v>
      </c>
      <c r="N28" s="22">
        <v>1.0219999551773071</v>
      </c>
      <c r="O28" s="22"/>
      <c r="P28" s="38">
        <f t="shared" si="38"/>
        <v>106</v>
      </c>
      <c r="Q28" s="39">
        <f t="shared" si="39"/>
        <v>40</v>
      </c>
      <c r="R28" s="40">
        <f t="shared" si="40"/>
        <v>1.7186252421197423E-11</v>
      </c>
      <c r="T28" s="32">
        <f t="shared" si="22"/>
        <v>109.0133285522461</v>
      </c>
      <c r="U28" s="31">
        <v>77.09106953970543</v>
      </c>
      <c r="V28" s="34">
        <f t="shared" si="23"/>
        <v>4</v>
      </c>
      <c r="W28" s="34">
        <f t="shared" si="24"/>
        <v>7</v>
      </c>
      <c r="X28" s="35">
        <f aca="true" t="shared" si="41" ref="X28:X33">X27</f>
        <v>0</v>
      </c>
      <c r="Y28" s="35">
        <f aca="true" t="shared" si="42" ref="Y28:Y33">Y27</f>
        <v>13</v>
      </c>
      <c r="Z28" s="35">
        <f aca="true" t="shared" si="43" ref="Z28:Z33">Z27</f>
        <v>20</v>
      </c>
      <c r="AA28" s="35">
        <f aca="true" t="shared" si="44" ref="AA28:AA33">AA27</f>
        <v>0</v>
      </c>
      <c r="AD28" s="57">
        <v>5</v>
      </c>
      <c r="AE28" s="58">
        <v>0</v>
      </c>
      <c r="AF28" s="58">
        <v>0</v>
      </c>
      <c r="AG28" s="59">
        <v>0</v>
      </c>
      <c r="AH28" s="1">
        <f t="shared" si="25"/>
        <v>106.66666666666667</v>
      </c>
      <c r="AI28" s="1">
        <f t="shared" si="26"/>
        <v>106</v>
      </c>
      <c r="AJ28" s="1">
        <f t="shared" si="27"/>
        <v>40</v>
      </c>
      <c r="AK28" s="1">
        <f t="shared" si="28"/>
        <v>1.7186252421197423E-11</v>
      </c>
      <c r="AL28" s="36">
        <f t="shared" si="29"/>
        <v>3</v>
      </c>
      <c r="AM28" s="36">
        <f t="shared" si="30"/>
        <v>5</v>
      </c>
      <c r="AN28" s="36">
        <f t="shared" si="31"/>
        <v>5</v>
      </c>
      <c r="AO28" s="37">
        <f t="shared" si="32"/>
        <v>27.85034293954959</v>
      </c>
      <c r="AQ28" s="53">
        <v>10.614482879638672</v>
      </c>
      <c r="AS28" s="72">
        <f t="shared" si="33"/>
        <v>5.9624999999999995</v>
      </c>
    </row>
    <row r="29" spans="1:45" ht="15">
      <c r="A29" s="17" t="s">
        <v>33</v>
      </c>
      <c r="B29" s="42">
        <v>2</v>
      </c>
      <c r="C29" s="18" t="s">
        <v>253</v>
      </c>
      <c r="D29" s="19" t="s">
        <v>254</v>
      </c>
      <c r="F29" s="20">
        <v>1001.2999877929688</v>
      </c>
      <c r="G29" s="20">
        <v>767.2000122070312</v>
      </c>
      <c r="H29" s="20">
        <v>635.5</v>
      </c>
      <c r="I29" s="20">
        <v>551.7000122070312</v>
      </c>
      <c r="J29" s="20">
        <v>469</v>
      </c>
      <c r="K29" s="20">
        <v>432.5</v>
      </c>
      <c r="L29" s="20">
        <v>410.5</v>
      </c>
      <c r="N29" s="22">
        <v>1.0180000066757202</v>
      </c>
      <c r="O29" s="22"/>
      <c r="P29" s="38">
        <f t="shared" si="38"/>
        <v>106</v>
      </c>
      <c r="Q29" s="39">
        <f t="shared" si="39"/>
        <v>40</v>
      </c>
      <c r="R29" s="40">
        <f t="shared" si="40"/>
        <v>1.7186252421197423E-11</v>
      </c>
      <c r="T29" s="32">
        <f t="shared" si="22"/>
        <v>108.5866673787435</v>
      </c>
      <c r="U29" s="31">
        <v>76.91258772091378</v>
      </c>
      <c r="V29" s="34">
        <f t="shared" si="23"/>
        <v>3</v>
      </c>
      <c r="W29" s="34">
        <f t="shared" si="24"/>
        <v>5</v>
      </c>
      <c r="X29" s="35">
        <f t="shared" si="41"/>
        <v>0</v>
      </c>
      <c r="Y29" s="35">
        <f t="shared" si="42"/>
        <v>13</v>
      </c>
      <c r="Z29" s="35">
        <f t="shared" si="43"/>
        <v>20</v>
      </c>
      <c r="AA29" s="35">
        <f t="shared" si="44"/>
        <v>0</v>
      </c>
      <c r="AD29" s="57">
        <v>5</v>
      </c>
      <c r="AE29" s="58">
        <v>0</v>
      </c>
      <c r="AF29" s="58">
        <v>0</v>
      </c>
      <c r="AG29" s="59">
        <v>0</v>
      </c>
      <c r="AH29" s="1">
        <f t="shared" si="25"/>
        <v>106.66666666666667</v>
      </c>
      <c r="AI29" s="1">
        <f t="shared" si="26"/>
        <v>106</v>
      </c>
      <c r="AJ29" s="1">
        <f t="shared" si="27"/>
        <v>40</v>
      </c>
      <c r="AK29" s="1">
        <f t="shared" si="28"/>
        <v>1.7186252421197423E-11</v>
      </c>
      <c r="AL29" s="36">
        <f t="shared" si="29"/>
        <v>3</v>
      </c>
      <c r="AM29" s="36">
        <f t="shared" si="30"/>
        <v>4</v>
      </c>
      <c r="AN29" s="36">
        <f t="shared" si="31"/>
        <v>54</v>
      </c>
      <c r="AO29" s="37">
        <f t="shared" si="32"/>
        <v>45.31579528958537</v>
      </c>
      <c r="AQ29" s="53">
        <v>10.645313262939453</v>
      </c>
      <c r="AS29" s="72">
        <f t="shared" si="33"/>
        <v>5.9624999999999995</v>
      </c>
    </row>
    <row r="30" spans="1:45" ht="15">
      <c r="A30" s="17" t="s">
        <v>33</v>
      </c>
      <c r="B30" s="42">
        <v>2</v>
      </c>
      <c r="C30" s="18" t="s">
        <v>44</v>
      </c>
      <c r="D30" s="19" t="s">
        <v>102</v>
      </c>
      <c r="F30" s="20">
        <v>996.4000244140625</v>
      </c>
      <c r="G30" s="20">
        <v>768.0999755859375</v>
      </c>
      <c r="H30" s="20">
        <v>640.0999755859375</v>
      </c>
      <c r="I30" s="20">
        <v>559.5</v>
      </c>
      <c r="J30" s="20">
        <v>479.8999938964844</v>
      </c>
      <c r="K30" s="20">
        <v>444.70001220703125</v>
      </c>
      <c r="L30" s="20">
        <v>423.5</v>
      </c>
      <c r="N30" s="22">
        <v>1.00600004196167</v>
      </c>
      <c r="O30" s="22"/>
      <c r="P30" s="38">
        <f t="shared" si="38"/>
        <v>106</v>
      </c>
      <c r="Q30" s="39">
        <f t="shared" si="39"/>
        <v>40</v>
      </c>
      <c r="R30" s="40">
        <f t="shared" si="40"/>
        <v>1.7186252421197423E-11</v>
      </c>
      <c r="T30" s="32">
        <f t="shared" si="22"/>
        <v>107.30667114257812</v>
      </c>
      <c r="U30" s="31">
        <v>76.15100695192329</v>
      </c>
      <c r="V30" s="34">
        <f t="shared" si="23"/>
        <v>2</v>
      </c>
      <c r="W30" s="34">
        <f t="shared" si="24"/>
        <v>4</v>
      </c>
      <c r="X30" s="35">
        <f t="shared" si="41"/>
        <v>0</v>
      </c>
      <c r="Y30" s="35">
        <f t="shared" si="42"/>
        <v>13</v>
      </c>
      <c r="Z30" s="35">
        <f t="shared" si="43"/>
        <v>20</v>
      </c>
      <c r="AA30" s="35">
        <f t="shared" si="44"/>
        <v>0</v>
      </c>
      <c r="AD30" s="57">
        <v>5</v>
      </c>
      <c r="AE30" s="58">
        <v>0</v>
      </c>
      <c r="AF30" s="58">
        <v>0</v>
      </c>
      <c r="AG30" s="59">
        <v>0</v>
      </c>
      <c r="AH30" s="1">
        <f t="shared" si="25"/>
        <v>106.66666666666667</v>
      </c>
      <c r="AI30" s="1">
        <f t="shared" si="26"/>
        <v>106</v>
      </c>
      <c r="AJ30" s="1">
        <f t="shared" si="27"/>
        <v>40</v>
      </c>
      <c r="AK30" s="1">
        <f t="shared" si="28"/>
        <v>1.7186252421197423E-11</v>
      </c>
      <c r="AL30" s="36">
        <f t="shared" si="29"/>
        <v>3</v>
      </c>
      <c r="AM30" s="36">
        <f t="shared" si="30"/>
        <v>4</v>
      </c>
      <c r="AN30" s="36">
        <f t="shared" si="31"/>
        <v>9</v>
      </c>
      <c r="AO30" s="37">
        <f t="shared" si="32"/>
        <v>3.62502692383714</v>
      </c>
      <c r="AQ30" s="53">
        <v>10.77869987487793</v>
      </c>
      <c r="AS30" s="72">
        <f t="shared" si="33"/>
        <v>5.9624999999999995</v>
      </c>
    </row>
    <row r="31" spans="1:45" ht="15">
      <c r="A31" s="17" t="s">
        <v>33</v>
      </c>
      <c r="B31" s="42">
        <v>2</v>
      </c>
      <c r="C31" s="18" t="s">
        <v>46</v>
      </c>
      <c r="D31" s="19" t="s">
        <v>92</v>
      </c>
      <c r="F31" s="20">
        <v>981.7999877929688</v>
      </c>
      <c r="G31" s="20">
        <v>762.2999877929688</v>
      </c>
      <c r="H31" s="20">
        <v>639.0999755859375</v>
      </c>
      <c r="I31" s="20">
        <v>561.7999877929688</v>
      </c>
      <c r="J31" s="20">
        <v>483.5</v>
      </c>
      <c r="K31" s="20">
        <v>446.70001220703125</v>
      </c>
      <c r="L31" s="20">
        <v>423.29998779296875</v>
      </c>
      <c r="N31" s="22">
        <v>0</v>
      </c>
      <c r="O31" s="22"/>
      <c r="P31" s="38">
        <f t="shared" si="38"/>
        <v>106</v>
      </c>
      <c r="Q31" s="39">
        <f t="shared" si="39"/>
        <v>40</v>
      </c>
      <c r="R31" s="40">
        <f t="shared" si="40"/>
        <v>1.7186252421197423E-11</v>
      </c>
      <c r="T31" s="32">
        <f t="shared" si="22"/>
        <v>1000</v>
      </c>
      <c r="U31" s="31">
        <v>76.08835121637333</v>
      </c>
      <c r="V31" s="34">
        <f t="shared" si="23"/>
        <v>8</v>
      </c>
      <c r="W31" s="34">
        <f t="shared" si="24"/>
        <v>3</v>
      </c>
      <c r="X31" s="35">
        <f t="shared" si="41"/>
        <v>0</v>
      </c>
      <c r="Y31" s="35">
        <f t="shared" si="42"/>
        <v>13</v>
      </c>
      <c r="Z31" s="35">
        <f t="shared" si="43"/>
        <v>20</v>
      </c>
      <c r="AA31" s="35">
        <f t="shared" si="44"/>
        <v>0</v>
      </c>
      <c r="AD31" s="57">
        <v>5</v>
      </c>
      <c r="AE31" s="58">
        <v>0</v>
      </c>
      <c r="AF31" s="58">
        <v>0</v>
      </c>
      <c r="AG31" s="59">
        <v>0</v>
      </c>
      <c r="AH31" s="1">
        <f t="shared" si="25"/>
        <v>106.66666666666667</v>
      </c>
      <c r="AI31" s="1">
        <f t="shared" si="26"/>
        <v>106</v>
      </c>
      <c r="AJ31" s="1">
        <f t="shared" si="27"/>
        <v>40</v>
      </c>
      <c r="AK31" s="1">
        <f t="shared" si="28"/>
        <v>1.7186252421197423E-11</v>
      </c>
      <c r="AL31" s="36">
        <f t="shared" si="29"/>
        <v>3</v>
      </c>
      <c r="AM31" s="36">
        <f t="shared" si="30"/>
        <v>4</v>
      </c>
      <c r="AN31" s="36">
        <f t="shared" si="31"/>
        <v>5</v>
      </c>
      <c r="AO31" s="37">
        <f t="shared" si="32"/>
        <v>18.06437894399278</v>
      </c>
      <c r="AQ31" s="53">
        <v>10.789810180664062</v>
      </c>
      <c r="AS31" s="72">
        <f t="shared" si="33"/>
        <v>5.9624999999999995</v>
      </c>
    </row>
    <row r="32" spans="1:45" ht="15">
      <c r="A32" s="17" t="s">
        <v>33</v>
      </c>
      <c r="B32" s="42">
        <v>2</v>
      </c>
      <c r="C32" s="18" t="s">
        <v>103</v>
      </c>
      <c r="D32" s="19" t="s">
        <v>104</v>
      </c>
      <c r="F32" s="20">
        <v>1026.5</v>
      </c>
      <c r="G32" s="20">
        <v>785.4000244140625</v>
      </c>
      <c r="H32" s="20">
        <v>649.5</v>
      </c>
      <c r="I32" s="20">
        <v>562</v>
      </c>
      <c r="J32" s="20">
        <v>474.79998779296875</v>
      </c>
      <c r="K32" s="20">
        <v>435.5</v>
      </c>
      <c r="L32" s="20">
        <v>411.3999938964844</v>
      </c>
      <c r="N32" s="22">
        <v>0</v>
      </c>
      <c r="O32" s="22"/>
      <c r="P32" s="38">
        <f t="shared" si="38"/>
        <v>106</v>
      </c>
      <c r="Q32" s="39">
        <f t="shared" si="39"/>
        <v>40</v>
      </c>
      <c r="R32" s="40">
        <f t="shared" si="40"/>
        <v>1.7186252421197423E-11</v>
      </c>
      <c r="T32" s="32">
        <f t="shared" si="22"/>
        <v>1000</v>
      </c>
      <c r="U32" s="31">
        <v>75.33551855742579</v>
      </c>
      <c r="V32" s="34">
        <f t="shared" si="23"/>
        <v>8</v>
      </c>
      <c r="W32" s="34">
        <f t="shared" si="24"/>
        <v>1</v>
      </c>
      <c r="X32" s="35">
        <f t="shared" si="41"/>
        <v>0</v>
      </c>
      <c r="Y32" s="35">
        <f t="shared" si="42"/>
        <v>13</v>
      </c>
      <c r="Z32" s="35">
        <f t="shared" si="43"/>
        <v>20</v>
      </c>
      <c r="AA32" s="35">
        <f t="shared" si="44"/>
        <v>0</v>
      </c>
      <c r="AD32" s="57">
        <v>5</v>
      </c>
      <c r="AE32" s="58">
        <v>0</v>
      </c>
      <c r="AF32" s="58">
        <v>0</v>
      </c>
      <c r="AG32" s="59">
        <v>0</v>
      </c>
      <c r="AH32" s="1">
        <f t="shared" si="25"/>
        <v>106.66666666666667</v>
      </c>
      <c r="AI32" s="1">
        <f t="shared" si="26"/>
        <v>106</v>
      </c>
      <c r="AJ32" s="1">
        <f t="shared" si="27"/>
        <v>40</v>
      </c>
      <c r="AK32" s="1">
        <f t="shared" si="28"/>
        <v>1.7186252421197423E-11</v>
      </c>
      <c r="AL32" s="36">
        <f t="shared" si="29"/>
        <v>3</v>
      </c>
      <c r="AM32" s="36">
        <f t="shared" si="30"/>
        <v>3</v>
      </c>
      <c r="AN32" s="36">
        <f t="shared" si="31"/>
        <v>20</v>
      </c>
      <c r="AO32" s="37">
        <f t="shared" si="32"/>
        <v>7.866806732839905</v>
      </c>
      <c r="AQ32" s="53">
        <v>10.925012588500977</v>
      </c>
      <c r="AS32" s="72">
        <f t="shared" si="33"/>
        <v>5.9624999999999995</v>
      </c>
    </row>
    <row r="33" spans="1:45" ht="15">
      <c r="A33" s="17" t="s">
        <v>33</v>
      </c>
      <c r="B33" s="42">
        <v>2</v>
      </c>
      <c r="C33" s="18" t="s">
        <v>255</v>
      </c>
      <c r="D33" s="19" t="s">
        <v>185</v>
      </c>
      <c r="F33" s="20">
        <v>1018.2999877929688</v>
      </c>
      <c r="G33" s="20">
        <v>780.7000122070312</v>
      </c>
      <c r="H33" s="20">
        <v>647.0999755859375</v>
      </c>
      <c r="I33" s="20">
        <v>563.0999755859375</v>
      </c>
      <c r="J33" s="20">
        <v>479.8999938964844</v>
      </c>
      <c r="K33" s="20">
        <v>443.20001220703125</v>
      </c>
      <c r="L33" s="20">
        <v>420.8999938964844</v>
      </c>
      <c r="N33" s="22">
        <v>0</v>
      </c>
      <c r="O33" s="22"/>
      <c r="P33" s="50">
        <f t="shared" si="19"/>
        <v>106</v>
      </c>
      <c r="Q33" s="51">
        <f t="shared" si="20"/>
        <v>40</v>
      </c>
      <c r="R33" s="52">
        <f t="shared" si="21"/>
        <v>1.7186252421197423E-11</v>
      </c>
      <c r="T33" s="32">
        <f t="shared" si="22"/>
        <v>1000</v>
      </c>
      <c r="U33" s="31">
        <v>75.44393441051177</v>
      </c>
      <c r="V33" s="34">
        <f t="shared" si="23"/>
        <v>8</v>
      </c>
      <c r="W33" s="34">
        <f t="shared" si="24"/>
        <v>2</v>
      </c>
      <c r="X33" s="35">
        <f t="shared" si="41"/>
        <v>0</v>
      </c>
      <c r="Y33" s="35">
        <f t="shared" si="42"/>
        <v>13</v>
      </c>
      <c r="Z33" s="35">
        <f t="shared" si="43"/>
        <v>20</v>
      </c>
      <c r="AA33" s="35">
        <f t="shared" si="44"/>
        <v>0</v>
      </c>
      <c r="AD33" s="60">
        <v>5</v>
      </c>
      <c r="AE33" s="61">
        <v>0</v>
      </c>
      <c r="AF33" s="61">
        <v>0</v>
      </c>
      <c r="AG33" s="62">
        <v>0</v>
      </c>
      <c r="AH33" s="1">
        <f t="shared" si="25"/>
        <v>106.66666666666667</v>
      </c>
      <c r="AI33" s="1">
        <f t="shared" si="26"/>
        <v>106</v>
      </c>
      <c r="AJ33" s="1">
        <f t="shared" si="27"/>
        <v>40</v>
      </c>
      <c r="AK33" s="1">
        <f t="shared" si="28"/>
        <v>1.7186252421197423E-11</v>
      </c>
      <c r="AL33" s="36">
        <f t="shared" si="29"/>
        <v>3</v>
      </c>
      <c r="AM33" s="36">
        <f t="shared" si="30"/>
        <v>3</v>
      </c>
      <c r="AN33" s="36">
        <f t="shared" si="31"/>
        <v>26</v>
      </c>
      <c r="AO33" s="37">
        <f t="shared" si="32"/>
        <v>38.163877842365764</v>
      </c>
      <c r="AQ33" s="53">
        <v>10.905343055725098</v>
      </c>
      <c r="AS33" s="72">
        <f t="shared" si="33"/>
        <v>5.9624999999999995</v>
      </c>
    </row>
    <row r="34" spans="1:43" ht="15">
      <c r="A34" s="17"/>
      <c r="B34" s="42"/>
      <c r="F34" s="20"/>
      <c r="G34" s="20"/>
      <c r="H34" s="20"/>
      <c r="I34" s="20"/>
      <c r="J34" s="20"/>
      <c r="K34" s="20"/>
      <c r="L34" s="20"/>
      <c r="N34" s="22"/>
      <c r="O34" s="22"/>
      <c r="P34" s="22"/>
      <c r="Q34" s="22"/>
      <c r="R34" s="22"/>
      <c r="T34" s="32"/>
      <c r="U34" s="31"/>
      <c r="V34" s="34"/>
      <c r="W34" s="34"/>
      <c r="AQ34" s="53"/>
    </row>
    <row r="35" spans="1:43" ht="15">
      <c r="A35" s="8"/>
      <c r="B35" s="10"/>
      <c r="C35" s="9"/>
      <c r="D35" s="10" t="s">
        <v>3</v>
      </c>
      <c r="E35" s="9"/>
      <c r="F35" s="74" t="s">
        <v>4</v>
      </c>
      <c r="G35" s="74"/>
      <c r="H35" s="74"/>
      <c r="I35" s="74"/>
      <c r="J35" s="74"/>
      <c r="K35" s="74"/>
      <c r="L35" s="74"/>
      <c r="M35" s="9"/>
      <c r="N35" s="10" t="s">
        <v>5</v>
      </c>
      <c r="O35" s="22"/>
      <c r="P35" s="12" t="s">
        <v>6</v>
      </c>
      <c r="Q35" s="7"/>
      <c r="R35" s="5"/>
      <c r="T35" s="5" t="s">
        <v>7</v>
      </c>
      <c r="U35" s="5" t="s">
        <v>8</v>
      </c>
      <c r="V35" s="6" t="s">
        <v>5</v>
      </c>
      <c r="W35" s="6" t="s">
        <v>57</v>
      </c>
      <c r="X35" s="5" t="s">
        <v>76</v>
      </c>
      <c r="AD35" s="46" t="s">
        <v>77</v>
      </c>
      <c r="AE35" s="46"/>
      <c r="AF35" s="46"/>
      <c r="AG35" s="46"/>
      <c r="AH35" s="45" t="s">
        <v>87</v>
      </c>
      <c r="AI35" s="46" t="s">
        <v>75</v>
      </c>
      <c r="AJ35" s="46"/>
      <c r="AK35" s="46"/>
      <c r="AL35" s="46" t="s">
        <v>74</v>
      </c>
      <c r="AM35" s="46"/>
      <c r="AN35" s="46"/>
      <c r="AO35" s="46"/>
      <c r="AQ35" s="53"/>
    </row>
    <row r="36" spans="1:43" ht="15">
      <c r="A36" s="13" t="s">
        <v>9</v>
      </c>
      <c r="B36" s="14" t="s">
        <v>73</v>
      </c>
      <c r="C36" s="14" t="s">
        <v>10</v>
      </c>
      <c r="D36" s="14" t="s">
        <v>11</v>
      </c>
      <c r="E36" s="14" t="s">
        <v>12</v>
      </c>
      <c r="F36" s="14" t="s">
        <v>13</v>
      </c>
      <c r="G36" s="14" t="s">
        <v>14</v>
      </c>
      <c r="H36" s="14" t="s">
        <v>15</v>
      </c>
      <c r="I36" s="14" t="s">
        <v>16</v>
      </c>
      <c r="J36" s="14" t="s">
        <v>17</v>
      </c>
      <c r="K36" s="14" t="s">
        <v>18</v>
      </c>
      <c r="L36" s="14" t="s">
        <v>19</v>
      </c>
      <c r="M36" s="14"/>
      <c r="N36" s="14" t="s">
        <v>20</v>
      </c>
      <c r="O36" s="22"/>
      <c r="P36" s="6" t="s">
        <v>21</v>
      </c>
      <c r="Q36" s="16" t="s">
        <v>22</v>
      </c>
      <c r="R36" s="6" t="s">
        <v>23</v>
      </c>
      <c r="T36" s="6" t="s">
        <v>21</v>
      </c>
      <c r="U36" s="6" t="s">
        <v>21</v>
      </c>
      <c r="V36" s="6" t="s">
        <v>56</v>
      </c>
      <c r="W36" s="6" t="s">
        <v>56</v>
      </c>
      <c r="X36" s="6" t="s">
        <v>69</v>
      </c>
      <c r="Y36" s="6" t="s">
        <v>70</v>
      </c>
      <c r="Z36" s="6" t="s">
        <v>71</v>
      </c>
      <c r="AA36" s="6" t="s">
        <v>72</v>
      </c>
      <c r="AD36" s="45" t="s">
        <v>65</v>
      </c>
      <c r="AE36" s="45" t="s">
        <v>66</v>
      </c>
      <c r="AF36" s="45" t="s">
        <v>67</v>
      </c>
      <c r="AG36" s="45" t="s">
        <v>68</v>
      </c>
      <c r="AH36" s="46" t="s">
        <v>88</v>
      </c>
      <c r="AI36" s="46" t="s">
        <v>66</v>
      </c>
      <c r="AJ36" s="46" t="s">
        <v>67</v>
      </c>
      <c r="AK36" s="46" t="s">
        <v>68</v>
      </c>
      <c r="AL36" s="45" t="s">
        <v>65</v>
      </c>
      <c r="AM36" s="45" t="s">
        <v>66</v>
      </c>
      <c r="AN36" s="45" t="s">
        <v>67</v>
      </c>
      <c r="AO36" s="45" t="s">
        <v>68</v>
      </c>
      <c r="AQ36" s="53"/>
    </row>
    <row r="37" spans="1:45" ht="15">
      <c r="A37" s="17" t="s">
        <v>33</v>
      </c>
      <c r="B37" s="42">
        <v>3</v>
      </c>
      <c r="C37" s="18" t="s">
        <v>117</v>
      </c>
      <c r="D37" s="19" t="s">
        <v>118</v>
      </c>
      <c r="F37" s="20">
        <v>928.7000122070312</v>
      </c>
      <c r="G37" s="20">
        <v>715.2999877929688</v>
      </c>
      <c r="H37" s="20">
        <v>594.7999877929688</v>
      </c>
      <c r="I37" s="20">
        <v>518.5</v>
      </c>
      <c r="J37" s="20">
        <v>440.6000061035156</v>
      </c>
      <c r="K37" s="20">
        <v>402.70001220703125</v>
      </c>
      <c r="L37" s="20">
        <v>376.6000061035156</v>
      </c>
      <c r="N37" s="22">
        <v>1.0640000104904175</v>
      </c>
      <c r="O37" s="22"/>
      <c r="P37" s="47">
        <f aca="true" t="shared" si="45" ref="P37:P51">AI37</f>
        <v>106</v>
      </c>
      <c r="Q37" s="48">
        <f aca="true" t="shared" si="46" ref="Q37:Q51">AJ37</f>
        <v>30</v>
      </c>
      <c r="R37" s="49">
        <f aca="true" t="shared" si="47" ref="R37:R51">AK37</f>
        <v>0</v>
      </c>
      <c r="T37" s="32">
        <f aca="true" t="shared" si="48" ref="T37:T51">IF(N37=0,1000,(P37+Q37/60+R37/3600)*N37)</f>
        <v>113.31600111722946</v>
      </c>
      <c r="U37" s="31">
        <v>82.08203779319376</v>
      </c>
      <c r="V37" s="34">
        <f aca="true" t="shared" si="49" ref="V37:V51">RANK(T37,T$37:T$51,1)</f>
        <v>9</v>
      </c>
      <c r="W37" s="34">
        <f aca="true" t="shared" si="50" ref="W37:W51">RANK(U37,U$37:U$51,1)</f>
        <v>15</v>
      </c>
      <c r="X37" s="36">
        <v>0</v>
      </c>
      <c r="Y37" s="36">
        <v>13</v>
      </c>
      <c r="Z37" s="36">
        <v>30</v>
      </c>
      <c r="AA37" s="36">
        <v>0</v>
      </c>
      <c r="AD37" s="54">
        <v>5</v>
      </c>
      <c r="AE37" s="55">
        <v>0</v>
      </c>
      <c r="AF37" s="55">
        <v>0</v>
      </c>
      <c r="AG37" s="56">
        <v>0</v>
      </c>
      <c r="AH37" s="1">
        <f aca="true" t="shared" si="51" ref="AH37:AH51">(AD37-X37)*24+(AE37-Y37)+(AF37-Z37)/60+(AG37-AA37)/3600+TIME_ZONE_CHANGE</f>
        <v>106.5</v>
      </c>
      <c r="AI37" s="1">
        <f aca="true" t="shared" si="52" ref="AI37:AI51">INT(AH37)</f>
        <v>106</v>
      </c>
      <c r="AJ37" s="1">
        <f aca="true" t="shared" si="53" ref="AJ37:AJ51">INT((AH37-AI37)*60)</f>
        <v>30</v>
      </c>
      <c r="AK37" s="1">
        <f aca="true" t="shared" si="54" ref="AK37:AK51">(AH37-AI37-AJ37/60)*3600</f>
        <v>0</v>
      </c>
      <c r="AL37" s="36">
        <f aca="true" t="shared" si="55" ref="AL37:AL51">INT(U37/24)</f>
        <v>3</v>
      </c>
      <c r="AM37" s="36">
        <f aca="true" t="shared" si="56" ref="AM37:AM51">INT(U37-AL37*24)</f>
        <v>10</v>
      </c>
      <c r="AN37" s="36">
        <f aca="true" t="shared" si="57" ref="AN37:AN51">INT((U37-AL37*24-AM37)*60)</f>
        <v>4</v>
      </c>
      <c r="AO37" s="37">
        <f aca="true" t="shared" si="58" ref="AO37:AO51">U37*3600-AL37*24*3600-AM37*3600-AN37*60</f>
        <v>55.336055497522466</v>
      </c>
      <c r="AQ37" s="53">
        <v>9.808521270751953</v>
      </c>
      <c r="AS37" s="72">
        <f aca="true" t="shared" si="59" ref="AS37:AS51">636/AH37</f>
        <v>5.971830985915493</v>
      </c>
    </row>
    <row r="38" spans="1:45" ht="15">
      <c r="A38" s="17" t="s">
        <v>33</v>
      </c>
      <c r="B38" s="42">
        <v>3</v>
      </c>
      <c r="C38" s="18" t="s">
        <v>256</v>
      </c>
      <c r="D38" s="19" t="s">
        <v>257</v>
      </c>
      <c r="F38" s="20">
        <v>933.7999877929688</v>
      </c>
      <c r="G38" s="20">
        <v>720.4000244140625</v>
      </c>
      <c r="H38" s="20">
        <v>599.9000244140625</v>
      </c>
      <c r="I38" s="20">
        <v>523.2999877929688</v>
      </c>
      <c r="J38" s="20">
        <v>444.1000061035156</v>
      </c>
      <c r="K38" s="20">
        <v>404.1000061035156</v>
      </c>
      <c r="L38" s="20">
        <v>376</v>
      </c>
      <c r="N38" s="22">
        <v>1.065000057220459</v>
      </c>
      <c r="O38" s="22"/>
      <c r="P38" s="38">
        <f t="shared" si="45"/>
        <v>106</v>
      </c>
      <c r="Q38" s="39">
        <f t="shared" si="46"/>
        <v>30</v>
      </c>
      <c r="R38" s="40">
        <f t="shared" si="47"/>
        <v>0</v>
      </c>
      <c r="T38" s="32">
        <f t="shared" si="48"/>
        <v>113.42250609397888</v>
      </c>
      <c r="U38" s="31">
        <v>81.37616176947664</v>
      </c>
      <c r="V38" s="34">
        <f t="shared" si="49"/>
        <v>10</v>
      </c>
      <c r="W38" s="34">
        <f t="shared" si="50"/>
        <v>14</v>
      </c>
      <c r="X38" s="35">
        <f aca="true" t="shared" si="60" ref="X38:AA42">X37</f>
        <v>0</v>
      </c>
      <c r="Y38" s="35">
        <f t="shared" si="60"/>
        <v>13</v>
      </c>
      <c r="Z38" s="35">
        <f t="shared" si="60"/>
        <v>30</v>
      </c>
      <c r="AA38" s="35">
        <f t="shared" si="60"/>
        <v>0</v>
      </c>
      <c r="AD38" s="57">
        <v>5</v>
      </c>
      <c r="AE38" s="58">
        <v>0</v>
      </c>
      <c r="AF38" s="58">
        <v>0</v>
      </c>
      <c r="AG38" s="59">
        <v>0</v>
      </c>
      <c r="AH38" s="1">
        <f t="shared" si="51"/>
        <v>106.5</v>
      </c>
      <c r="AI38" s="1">
        <f t="shared" si="52"/>
        <v>106</v>
      </c>
      <c r="AJ38" s="1">
        <f t="shared" si="53"/>
        <v>30</v>
      </c>
      <c r="AK38" s="1">
        <f t="shared" si="54"/>
        <v>0</v>
      </c>
      <c r="AL38" s="36">
        <f t="shared" si="55"/>
        <v>3</v>
      </c>
      <c r="AM38" s="36">
        <f t="shared" si="56"/>
        <v>9</v>
      </c>
      <c r="AN38" s="36">
        <f t="shared" si="57"/>
        <v>22</v>
      </c>
      <c r="AO38" s="37">
        <f t="shared" si="58"/>
        <v>34.18237011588644</v>
      </c>
      <c r="AQ38" s="53">
        <v>9.91651439666748</v>
      </c>
      <c r="AS38" s="72">
        <f t="shared" si="59"/>
        <v>5.971830985915493</v>
      </c>
    </row>
    <row r="39" spans="1:45" ht="15">
      <c r="A39" s="17" t="s">
        <v>33</v>
      </c>
      <c r="B39" s="42">
        <v>3</v>
      </c>
      <c r="C39" s="18" t="s">
        <v>226</v>
      </c>
      <c r="D39" s="19" t="s">
        <v>227</v>
      </c>
      <c r="F39" s="20">
        <v>925.7000122070312</v>
      </c>
      <c r="G39" s="20">
        <v>718</v>
      </c>
      <c r="H39" s="20">
        <v>601.0999755859375</v>
      </c>
      <c r="I39" s="20">
        <v>527.2000122070312</v>
      </c>
      <c r="J39" s="20">
        <v>451.5</v>
      </c>
      <c r="K39" s="20">
        <v>414.1000061035156</v>
      </c>
      <c r="L39" s="20">
        <v>388.5</v>
      </c>
      <c r="N39" s="22">
        <v>1.0770000219345093</v>
      </c>
      <c r="O39" s="22"/>
      <c r="P39" s="38">
        <f t="shared" si="45"/>
        <v>106</v>
      </c>
      <c r="Q39" s="39">
        <f t="shared" si="46"/>
        <v>30</v>
      </c>
      <c r="R39" s="40">
        <f t="shared" si="47"/>
        <v>0</v>
      </c>
      <c r="T39" s="32">
        <f t="shared" si="48"/>
        <v>114.70050233602524</v>
      </c>
      <c r="U39" s="31">
        <v>81.22264916707287</v>
      </c>
      <c r="V39" s="34">
        <f t="shared" si="49"/>
        <v>14</v>
      </c>
      <c r="W39" s="34">
        <f t="shared" si="50"/>
        <v>13</v>
      </c>
      <c r="X39" s="35">
        <f t="shared" si="60"/>
        <v>0</v>
      </c>
      <c r="Y39" s="35">
        <f t="shared" si="60"/>
        <v>13</v>
      </c>
      <c r="Z39" s="35">
        <f t="shared" si="60"/>
        <v>30</v>
      </c>
      <c r="AA39" s="35">
        <f t="shared" si="60"/>
        <v>0</v>
      </c>
      <c r="AD39" s="57">
        <v>5</v>
      </c>
      <c r="AE39" s="58">
        <v>0</v>
      </c>
      <c r="AF39" s="58">
        <v>0</v>
      </c>
      <c r="AG39" s="59">
        <v>0</v>
      </c>
      <c r="AH39" s="1">
        <f t="shared" si="51"/>
        <v>106.5</v>
      </c>
      <c r="AI39" s="1">
        <f t="shared" si="52"/>
        <v>106</v>
      </c>
      <c r="AJ39" s="1">
        <f t="shared" si="53"/>
        <v>30</v>
      </c>
      <c r="AK39" s="1">
        <f t="shared" si="54"/>
        <v>0</v>
      </c>
      <c r="AL39" s="36">
        <f t="shared" si="55"/>
        <v>3</v>
      </c>
      <c r="AM39" s="36">
        <f t="shared" si="56"/>
        <v>9</v>
      </c>
      <c r="AN39" s="36">
        <f t="shared" si="57"/>
        <v>13</v>
      </c>
      <c r="AO39" s="37">
        <f t="shared" si="58"/>
        <v>21.53700146236224</v>
      </c>
      <c r="AQ39" s="53">
        <v>9.940262794494629</v>
      </c>
      <c r="AS39" s="72">
        <f t="shared" si="59"/>
        <v>5.971830985915493</v>
      </c>
    </row>
    <row r="40" spans="1:45" ht="15">
      <c r="A40" s="17" t="s">
        <v>33</v>
      </c>
      <c r="B40" s="42">
        <v>3</v>
      </c>
      <c r="C40" s="18" t="s">
        <v>228</v>
      </c>
      <c r="D40" s="19" t="s">
        <v>229</v>
      </c>
      <c r="F40" s="20">
        <v>962.7000122070312</v>
      </c>
      <c r="G40" s="20">
        <v>736.4000244140625</v>
      </c>
      <c r="H40" s="20">
        <v>608.9000244140625</v>
      </c>
      <c r="I40" s="20">
        <v>528</v>
      </c>
      <c r="J40" s="20">
        <v>447.70001220703125</v>
      </c>
      <c r="K40" s="20">
        <v>411.29998779296875</v>
      </c>
      <c r="L40" s="20">
        <v>388.1000061035156</v>
      </c>
      <c r="N40" s="22">
        <v>1.0520000457763672</v>
      </c>
      <c r="O40" s="22"/>
      <c r="P40" s="38">
        <f t="shared" si="45"/>
        <v>106</v>
      </c>
      <c r="Q40" s="39">
        <f t="shared" si="46"/>
        <v>30</v>
      </c>
      <c r="R40" s="40">
        <f t="shared" si="47"/>
        <v>0</v>
      </c>
      <c r="T40" s="32">
        <f t="shared" si="48"/>
        <v>112.0380048751831</v>
      </c>
      <c r="U40" s="31">
        <v>80.16734467205272</v>
      </c>
      <c r="V40" s="34">
        <f t="shared" si="49"/>
        <v>5</v>
      </c>
      <c r="W40" s="34">
        <f t="shared" si="50"/>
        <v>10</v>
      </c>
      <c r="X40" s="35">
        <f t="shared" si="60"/>
        <v>0</v>
      </c>
      <c r="Y40" s="35">
        <f t="shared" si="60"/>
        <v>13</v>
      </c>
      <c r="Z40" s="35">
        <f t="shared" si="60"/>
        <v>30</v>
      </c>
      <c r="AA40" s="35">
        <f t="shared" si="60"/>
        <v>0</v>
      </c>
      <c r="AD40" s="57">
        <v>5</v>
      </c>
      <c r="AE40" s="58">
        <v>0</v>
      </c>
      <c r="AF40" s="58">
        <v>0</v>
      </c>
      <c r="AG40" s="59">
        <v>0</v>
      </c>
      <c r="AH40" s="1">
        <f t="shared" si="51"/>
        <v>106.5</v>
      </c>
      <c r="AI40" s="1">
        <f t="shared" si="52"/>
        <v>106</v>
      </c>
      <c r="AJ40" s="1">
        <f t="shared" si="53"/>
        <v>30</v>
      </c>
      <c r="AK40" s="1">
        <f t="shared" si="54"/>
        <v>0</v>
      </c>
      <c r="AL40" s="36">
        <f t="shared" si="55"/>
        <v>3</v>
      </c>
      <c r="AM40" s="36">
        <f t="shared" si="56"/>
        <v>8</v>
      </c>
      <c r="AN40" s="36">
        <f t="shared" si="57"/>
        <v>10</v>
      </c>
      <c r="AO40" s="37">
        <f t="shared" si="58"/>
        <v>2.440819389768876</v>
      </c>
      <c r="AQ40" s="53">
        <v>10.105901718139648</v>
      </c>
      <c r="AS40" s="72">
        <f t="shared" si="59"/>
        <v>5.971830985915493</v>
      </c>
    </row>
    <row r="41" spans="1:45" ht="15">
      <c r="A41" s="24" t="s">
        <v>33</v>
      </c>
      <c r="B41" s="43">
        <v>3</v>
      </c>
      <c r="C41" s="23" t="s">
        <v>2</v>
      </c>
      <c r="D41" s="25" t="s">
        <v>258</v>
      </c>
      <c r="E41" s="23"/>
      <c r="F41" s="26">
        <v>933.5999755859375</v>
      </c>
      <c r="G41" s="26">
        <v>722.2999877929688</v>
      </c>
      <c r="H41" s="26">
        <v>603.2999877929688</v>
      </c>
      <c r="I41" s="26">
        <v>528.5</v>
      </c>
      <c r="J41" s="26">
        <v>452.29998779296875</v>
      </c>
      <c r="K41" s="26">
        <v>415.79998779296875</v>
      </c>
      <c r="L41" s="26">
        <v>391.70001220703125</v>
      </c>
      <c r="M41" s="23"/>
      <c r="N41" s="27">
        <v>1.0700000524520874</v>
      </c>
      <c r="O41" s="27"/>
      <c r="P41" s="38">
        <f t="shared" si="45"/>
        <v>106</v>
      </c>
      <c r="Q41" s="39">
        <f t="shared" si="46"/>
        <v>30</v>
      </c>
      <c r="R41" s="40">
        <f t="shared" si="47"/>
        <v>0</v>
      </c>
      <c r="T41" s="32">
        <f t="shared" si="48"/>
        <v>113.95500558614731</v>
      </c>
      <c r="U41" s="31">
        <v>80.9066758739477</v>
      </c>
      <c r="V41" s="34">
        <f t="shared" si="49"/>
        <v>13</v>
      </c>
      <c r="W41" s="34">
        <f t="shared" si="50"/>
        <v>12</v>
      </c>
      <c r="X41" s="35">
        <f t="shared" si="60"/>
        <v>0</v>
      </c>
      <c r="Y41" s="35">
        <f t="shared" si="60"/>
        <v>13</v>
      </c>
      <c r="Z41" s="35">
        <f t="shared" si="60"/>
        <v>30</v>
      </c>
      <c r="AA41" s="35">
        <f t="shared" si="60"/>
        <v>0</v>
      </c>
      <c r="AD41" s="57">
        <v>5</v>
      </c>
      <c r="AE41" s="58">
        <v>0</v>
      </c>
      <c r="AF41" s="58">
        <v>0</v>
      </c>
      <c r="AG41" s="59">
        <v>0</v>
      </c>
      <c r="AH41" s="1">
        <f t="shared" si="51"/>
        <v>106.5</v>
      </c>
      <c r="AI41" s="1">
        <f t="shared" si="52"/>
        <v>106</v>
      </c>
      <c r="AJ41" s="1">
        <f t="shared" si="53"/>
        <v>30</v>
      </c>
      <c r="AK41" s="1">
        <f t="shared" si="54"/>
        <v>0</v>
      </c>
      <c r="AL41" s="36">
        <f t="shared" si="55"/>
        <v>3</v>
      </c>
      <c r="AM41" s="36">
        <f t="shared" si="56"/>
        <v>8</v>
      </c>
      <c r="AN41" s="36">
        <f t="shared" si="57"/>
        <v>54</v>
      </c>
      <c r="AO41" s="37">
        <f t="shared" si="58"/>
        <v>24.03314621176105</v>
      </c>
      <c r="AQ41" s="53">
        <v>9.989425659179688</v>
      </c>
      <c r="AS41" s="72">
        <f t="shared" si="59"/>
        <v>5.971830985915493</v>
      </c>
    </row>
    <row r="42" spans="1:45" ht="15">
      <c r="A42" s="24" t="s">
        <v>33</v>
      </c>
      <c r="B42" s="43">
        <v>3</v>
      </c>
      <c r="C42" s="23" t="s">
        <v>259</v>
      </c>
      <c r="D42" s="25" t="s">
        <v>260</v>
      </c>
      <c r="E42" s="23"/>
      <c r="F42" s="26">
        <v>964.2999877929688</v>
      </c>
      <c r="G42" s="26">
        <v>738</v>
      </c>
      <c r="H42" s="26">
        <v>610.2999877929688</v>
      </c>
      <c r="I42" s="26">
        <v>528.7999877929688</v>
      </c>
      <c r="J42" s="26">
        <v>447.29998779296875</v>
      </c>
      <c r="K42" s="26">
        <v>409.8999938964844</v>
      </c>
      <c r="L42" s="26">
        <v>386.3999938964844</v>
      </c>
      <c r="M42" s="23"/>
      <c r="N42" s="27">
        <v>1.059999942779541</v>
      </c>
      <c r="O42" s="27"/>
      <c r="P42" s="38">
        <f>AI42</f>
        <v>106</v>
      </c>
      <c r="Q42" s="39">
        <f>AJ42</f>
        <v>30</v>
      </c>
      <c r="R42" s="40">
        <f>AK42</f>
        <v>0</v>
      </c>
      <c r="T42" s="32">
        <f>IF(N42=0,1000,(P42+Q42/60+R42/3600)*N42)</f>
        <v>112.88999390602112</v>
      </c>
      <c r="U42" s="31">
        <v>79.9872614299037</v>
      </c>
      <c r="V42" s="34">
        <f>RANK(T42,T$37:T$51,1)</f>
        <v>8</v>
      </c>
      <c r="W42" s="34">
        <f>RANK(U42,U$37:U$51,1)</f>
        <v>8</v>
      </c>
      <c r="X42" s="35">
        <f t="shared" si="60"/>
        <v>0</v>
      </c>
      <c r="Y42" s="35">
        <f t="shared" si="60"/>
        <v>13</v>
      </c>
      <c r="Z42" s="35">
        <f t="shared" si="60"/>
        <v>30</v>
      </c>
      <c r="AA42" s="35">
        <f t="shared" si="60"/>
        <v>0</v>
      </c>
      <c r="AD42" s="57">
        <v>5</v>
      </c>
      <c r="AE42" s="58">
        <v>0</v>
      </c>
      <c r="AF42" s="58">
        <v>0</v>
      </c>
      <c r="AG42" s="59">
        <v>0</v>
      </c>
      <c r="AH42" s="1">
        <f>(AD42-X42)*24+(AE42-Y42)+(AF42-Z42)/60+(AG42-AA42)/3600+TIME_ZONE_CHANGE</f>
        <v>106.5</v>
      </c>
      <c r="AI42" s="1">
        <f>INT(AH42)</f>
        <v>106</v>
      </c>
      <c r="AJ42" s="1">
        <f>INT((AH42-AI42)*60)</f>
        <v>30</v>
      </c>
      <c r="AK42" s="1">
        <f>(AH42-AI42-AJ42/60)*3600</f>
        <v>0</v>
      </c>
      <c r="AL42" s="36">
        <f>INT(U42/24)</f>
        <v>3</v>
      </c>
      <c r="AM42" s="36">
        <f>INT(U42-AL42*24)</f>
        <v>7</v>
      </c>
      <c r="AN42" s="36">
        <f>INT((U42-AL42*24-AM42)*60)</f>
        <v>59</v>
      </c>
      <c r="AO42" s="37">
        <f>U42*3600-AL42*24*3600-AM42*3600-AN42*60</f>
        <v>14.141147653281223</v>
      </c>
      <c r="AQ42" s="53">
        <v>10.134584426879883</v>
      </c>
      <c r="AS42" s="72">
        <f t="shared" si="59"/>
        <v>5.971830985915493</v>
      </c>
    </row>
    <row r="43" spans="1:45" ht="15">
      <c r="A43" s="17" t="s">
        <v>33</v>
      </c>
      <c r="B43" s="42">
        <v>3</v>
      </c>
      <c r="C43" s="18" t="s">
        <v>37</v>
      </c>
      <c r="D43" s="19" t="s">
        <v>107</v>
      </c>
      <c r="F43" s="20">
        <v>945.5</v>
      </c>
      <c r="G43" s="20">
        <v>728.7000122070312</v>
      </c>
      <c r="H43" s="20">
        <v>607</v>
      </c>
      <c r="I43" s="20">
        <v>530.5</v>
      </c>
      <c r="J43" s="20">
        <v>455.5</v>
      </c>
      <c r="K43" s="20">
        <v>423.29998779296875</v>
      </c>
      <c r="L43" s="20">
        <v>404</v>
      </c>
      <c r="N43" s="22">
        <v>1.0479999780654907</v>
      </c>
      <c r="O43" s="22"/>
      <c r="P43" s="38">
        <f t="shared" si="45"/>
        <v>106</v>
      </c>
      <c r="Q43" s="39">
        <f t="shared" si="46"/>
        <v>30</v>
      </c>
      <c r="R43" s="40">
        <f t="shared" si="47"/>
        <v>0</v>
      </c>
      <c r="T43" s="32">
        <f t="shared" si="48"/>
        <v>111.61199766397476</v>
      </c>
      <c r="U43" s="31">
        <v>80.39446709047088</v>
      </c>
      <c r="V43" s="34">
        <f t="shared" si="49"/>
        <v>4</v>
      </c>
      <c r="W43" s="34">
        <f t="shared" si="50"/>
        <v>11</v>
      </c>
      <c r="X43" s="35">
        <f>X41</f>
        <v>0</v>
      </c>
      <c r="Y43" s="35">
        <f>Y41</f>
        <v>13</v>
      </c>
      <c r="Z43" s="35">
        <f>Z41</f>
        <v>30</v>
      </c>
      <c r="AA43" s="35">
        <f>AA41</f>
        <v>0</v>
      </c>
      <c r="AD43" s="57">
        <v>5</v>
      </c>
      <c r="AE43" s="58">
        <v>0</v>
      </c>
      <c r="AF43" s="58">
        <v>0</v>
      </c>
      <c r="AG43" s="59">
        <v>0</v>
      </c>
      <c r="AH43" s="1">
        <f t="shared" si="51"/>
        <v>106.5</v>
      </c>
      <c r="AI43" s="1">
        <f t="shared" si="52"/>
        <v>106</v>
      </c>
      <c r="AJ43" s="1">
        <f t="shared" si="53"/>
        <v>30</v>
      </c>
      <c r="AK43" s="1">
        <f t="shared" si="54"/>
        <v>0</v>
      </c>
      <c r="AL43" s="36">
        <f t="shared" si="55"/>
        <v>3</v>
      </c>
      <c r="AM43" s="36">
        <f t="shared" si="56"/>
        <v>8</v>
      </c>
      <c r="AN43" s="36">
        <f t="shared" si="57"/>
        <v>23</v>
      </c>
      <c r="AO43" s="37">
        <f t="shared" si="58"/>
        <v>40.08152569516096</v>
      </c>
      <c r="AQ43" s="53">
        <v>10.069903373718262</v>
      </c>
      <c r="AS43" s="72">
        <f t="shared" si="59"/>
        <v>5.971830985915493</v>
      </c>
    </row>
    <row r="44" spans="1:45" ht="15">
      <c r="A44" s="17" t="s">
        <v>33</v>
      </c>
      <c r="B44" s="42">
        <v>3</v>
      </c>
      <c r="C44" s="18" t="s">
        <v>105</v>
      </c>
      <c r="D44" s="19" t="s">
        <v>106</v>
      </c>
      <c r="F44" s="20">
        <v>949.4000244140625</v>
      </c>
      <c r="G44" s="20">
        <v>732.2000122070312</v>
      </c>
      <c r="H44" s="20">
        <v>609.7000122070312</v>
      </c>
      <c r="I44" s="20">
        <v>531.7000122070312</v>
      </c>
      <c r="J44" s="20">
        <v>453.20001220703125</v>
      </c>
      <c r="K44" s="20">
        <v>416.6000061035156</v>
      </c>
      <c r="L44" s="20">
        <v>393.1000061035156</v>
      </c>
      <c r="N44" s="22">
        <v>1.0679999589920044</v>
      </c>
      <c r="O44" s="22"/>
      <c r="P44" s="38">
        <f t="shared" si="45"/>
        <v>106</v>
      </c>
      <c r="Q44" s="39">
        <f t="shared" si="46"/>
        <v>30</v>
      </c>
      <c r="R44" s="40">
        <f t="shared" si="47"/>
        <v>0</v>
      </c>
      <c r="T44" s="32">
        <f t="shared" si="48"/>
        <v>113.74199563264847</v>
      </c>
      <c r="U44" s="31">
        <v>80.03165851836357</v>
      </c>
      <c r="V44" s="34">
        <f t="shared" si="49"/>
        <v>12</v>
      </c>
      <c r="W44" s="34">
        <f t="shared" si="50"/>
        <v>9</v>
      </c>
      <c r="X44" s="35">
        <f>X43</f>
        <v>0</v>
      </c>
      <c r="Y44" s="35">
        <f>Y43</f>
        <v>13</v>
      </c>
      <c r="Z44" s="35">
        <f>Z43</f>
        <v>30</v>
      </c>
      <c r="AA44" s="35">
        <f>AA43</f>
        <v>0</v>
      </c>
      <c r="AD44" s="57">
        <v>5</v>
      </c>
      <c r="AE44" s="58">
        <v>0</v>
      </c>
      <c r="AF44" s="58">
        <v>0</v>
      </c>
      <c r="AG44" s="59">
        <v>0</v>
      </c>
      <c r="AH44" s="1">
        <f t="shared" si="51"/>
        <v>106.5</v>
      </c>
      <c r="AI44" s="1">
        <f t="shared" si="52"/>
        <v>106</v>
      </c>
      <c r="AJ44" s="1">
        <f t="shared" si="53"/>
        <v>30</v>
      </c>
      <c r="AK44" s="1">
        <f t="shared" si="54"/>
        <v>0</v>
      </c>
      <c r="AL44" s="36">
        <f t="shared" si="55"/>
        <v>3</v>
      </c>
      <c r="AM44" s="36">
        <f t="shared" si="56"/>
        <v>8</v>
      </c>
      <c r="AN44" s="36">
        <f t="shared" si="57"/>
        <v>1</v>
      </c>
      <c r="AO44" s="37">
        <f t="shared" si="58"/>
        <v>53.97066610882757</v>
      </c>
      <c r="AQ44" s="53">
        <v>10.127501487731934</v>
      </c>
      <c r="AS44" s="72">
        <f t="shared" si="59"/>
        <v>5.971830985915493</v>
      </c>
    </row>
    <row r="45" spans="1:45" ht="15">
      <c r="A45" s="17" t="s">
        <v>33</v>
      </c>
      <c r="B45" s="42">
        <v>3</v>
      </c>
      <c r="C45" s="67" t="s">
        <v>261</v>
      </c>
      <c r="D45" s="19" t="s">
        <v>262</v>
      </c>
      <c r="F45" s="20">
        <v>954.9000244140625</v>
      </c>
      <c r="G45" s="20">
        <v>735.2000122070312</v>
      </c>
      <c r="H45" s="20">
        <v>611.5999755859375</v>
      </c>
      <c r="I45" s="20">
        <v>533.0999755859375</v>
      </c>
      <c r="J45" s="20">
        <v>454.5</v>
      </c>
      <c r="K45" s="20">
        <v>418.3999938964844</v>
      </c>
      <c r="L45" s="20">
        <v>395.6000061035156</v>
      </c>
      <c r="N45" s="22">
        <v>1.055999994277954</v>
      </c>
      <c r="O45" s="22"/>
      <c r="P45" s="38">
        <f t="shared" si="45"/>
        <v>106</v>
      </c>
      <c r="Q45" s="39">
        <f t="shared" si="46"/>
        <v>30</v>
      </c>
      <c r="R45" s="40">
        <f t="shared" si="47"/>
        <v>0</v>
      </c>
      <c r="T45" s="32">
        <f t="shared" si="48"/>
        <v>112.46399939060211</v>
      </c>
      <c r="U45" s="31">
        <v>79.77982351515416</v>
      </c>
      <c r="V45" s="34">
        <f t="shared" si="49"/>
        <v>6</v>
      </c>
      <c r="W45" s="34">
        <f t="shared" si="50"/>
        <v>7</v>
      </c>
      <c r="X45" s="35">
        <f aca="true" t="shared" si="61" ref="X45:X50">X44</f>
        <v>0</v>
      </c>
      <c r="Y45" s="35">
        <f aca="true" t="shared" si="62" ref="Y45:Y50">Y44</f>
        <v>13</v>
      </c>
      <c r="Z45" s="35">
        <f aca="true" t="shared" si="63" ref="Z45:Z50">Z44</f>
        <v>30</v>
      </c>
      <c r="AA45" s="35">
        <f aca="true" t="shared" si="64" ref="AA45:AA50">AA44</f>
        <v>0</v>
      </c>
      <c r="AD45" s="57">
        <v>5</v>
      </c>
      <c r="AE45" s="58">
        <v>0</v>
      </c>
      <c r="AF45" s="58">
        <v>0</v>
      </c>
      <c r="AG45" s="59">
        <v>0</v>
      </c>
      <c r="AH45" s="1">
        <f t="shared" si="51"/>
        <v>106.5</v>
      </c>
      <c r="AI45" s="1">
        <f t="shared" si="52"/>
        <v>106</v>
      </c>
      <c r="AJ45" s="1">
        <f t="shared" si="53"/>
        <v>30</v>
      </c>
      <c r="AK45" s="1">
        <f t="shared" si="54"/>
        <v>0</v>
      </c>
      <c r="AL45" s="36">
        <f t="shared" si="55"/>
        <v>3</v>
      </c>
      <c r="AM45" s="36">
        <f t="shared" si="56"/>
        <v>7</v>
      </c>
      <c r="AN45" s="36">
        <f t="shared" si="57"/>
        <v>46</v>
      </c>
      <c r="AO45" s="37">
        <f t="shared" si="58"/>
        <v>47.364654554985464</v>
      </c>
      <c r="AQ45" s="53">
        <v>10.167779922485352</v>
      </c>
      <c r="AS45" s="72">
        <f t="shared" si="59"/>
        <v>5.971830985915493</v>
      </c>
    </row>
    <row r="46" spans="1:45" ht="15">
      <c r="A46" s="17" t="s">
        <v>33</v>
      </c>
      <c r="B46" s="42">
        <v>3</v>
      </c>
      <c r="C46" s="18" t="s">
        <v>263</v>
      </c>
      <c r="D46" s="19" t="s">
        <v>264</v>
      </c>
      <c r="F46" s="20">
        <v>967.2999877929688</v>
      </c>
      <c r="G46" s="20">
        <v>742.5</v>
      </c>
      <c r="H46" s="20">
        <v>615.2999877929688</v>
      </c>
      <c r="I46" s="20">
        <v>534.7999877929688</v>
      </c>
      <c r="J46" s="20">
        <v>452.70001220703125</v>
      </c>
      <c r="K46" s="20">
        <v>412.70001220703125</v>
      </c>
      <c r="L46" s="20">
        <v>385.29998779296875</v>
      </c>
      <c r="N46" s="22">
        <v>1.0399999618530273</v>
      </c>
      <c r="O46" s="22"/>
      <c r="P46" s="38">
        <f t="shared" si="45"/>
        <v>106</v>
      </c>
      <c r="Q46" s="39">
        <f t="shared" si="46"/>
        <v>30</v>
      </c>
      <c r="R46" s="40">
        <f t="shared" si="47"/>
        <v>0</v>
      </c>
      <c r="T46" s="32">
        <f t="shared" si="48"/>
        <v>110.75999593734741</v>
      </c>
      <c r="U46" s="31">
        <v>79.31929533748087</v>
      </c>
      <c r="V46" s="34">
        <f t="shared" si="49"/>
        <v>1</v>
      </c>
      <c r="W46" s="34">
        <f t="shared" si="50"/>
        <v>5</v>
      </c>
      <c r="X46" s="35">
        <f t="shared" si="61"/>
        <v>0</v>
      </c>
      <c r="Y46" s="35">
        <f t="shared" si="62"/>
        <v>13</v>
      </c>
      <c r="Z46" s="35">
        <f t="shared" si="63"/>
        <v>30</v>
      </c>
      <c r="AA46" s="35">
        <f t="shared" si="64"/>
        <v>0</v>
      </c>
      <c r="AD46" s="57">
        <v>5</v>
      </c>
      <c r="AE46" s="58">
        <v>0</v>
      </c>
      <c r="AF46" s="58">
        <v>0</v>
      </c>
      <c r="AG46" s="59">
        <v>0</v>
      </c>
      <c r="AH46" s="1">
        <f t="shared" si="51"/>
        <v>106.5</v>
      </c>
      <c r="AI46" s="1">
        <f t="shared" si="52"/>
        <v>106</v>
      </c>
      <c r="AJ46" s="1">
        <f t="shared" si="53"/>
        <v>30</v>
      </c>
      <c r="AK46" s="1">
        <f t="shared" si="54"/>
        <v>0</v>
      </c>
      <c r="AL46" s="36">
        <f t="shared" si="55"/>
        <v>3</v>
      </c>
      <c r="AM46" s="36">
        <f t="shared" si="56"/>
        <v>7</v>
      </c>
      <c r="AN46" s="36">
        <f t="shared" si="57"/>
        <v>19</v>
      </c>
      <c r="AO46" s="37">
        <f t="shared" si="58"/>
        <v>9.463214931136463</v>
      </c>
      <c r="AQ46" s="53">
        <v>10.242086410522461</v>
      </c>
      <c r="AS46" s="72">
        <f t="shared" si="59"/>
        <v>5.971830985915493</v>
      </c>
    </row>
    <row r="47" spans="1:45" ht="15">
      <c r="A47" s="17" t="s">
        <v>33</v>
      </c>
      <c r="B47" s="42">
        <v>3</v>
      </c>
      <c r="C47" s="18" t="s">
        <v>265</v>
      </c>
      <c r="D47" s="19" t="s">
        <v>266</v>
      </c>
      <c r="F47" s="20">
        <v>958.4000244140625</v>
      </c>
      <c r="G47" s="20">
        <v>738.9000244140625</v>
      </c>
      <c r="H47" s="20">
        <v>614.5999755859375</v>
      </c>
      <c r="I47" s="20">
        <v>535.0999755859375</v>
      </c>
      <c r="J47" s="20">
        <v>451</v>
      </c>
      <c r="K47" s="20">
        <v>405.70001220703125</v>
      </c>
      <c r="L47" s="20">
        <v>371.5</v>
      </c>
      <c r="N47" s="22">
        <v>1.0410000085830688</v>
      </c>
      <c r="O47" s="22"/>
      <c r="P47" s="38">
        <f t="shared" si="45"/>
        <v>106</v>
      </c>
      <c r="Q47" s="39">
        <f t="shared" si="46"/>
        <v>30</v>
      </c>
      <c r="R47" s="40">
        <f t="shared" si="47"/>
        <v>0</v>
      </c>
      <c r="T47" s="32">
        <f t="shared" si="48"/>
        <v>110.86650091409683</v>
      </c>
      <c r="U47" s="31">
        <v>79.385116185913</v>
      </c>
      <c r="V47" s="34">
        <f t="shared" si="49"/>
        <v>3</v>
      </c>
      <c r="W47" s="34">
        <f t="shared" si="50"/>
        <v>6</v>
      </c>
      <c r="X47" s="35">
        <f t="shared" si="61"/>
        <v>0</v>
      </c>
      <c r="Y47" s="35">
        <f t="shared" si="62"/>
        <v>13</v>
      </c>
      <c r="Z47" s="35">
        <f t="shared" si="63"/>
        <v>30</v>
      </c>
      <c r="AA47" s="35">
        <f t="shared" si="64"/>
        <v>0</v>
      </c>
      <c r="AD47" s="57">
        <v>5</v>
      </c>
      <c r="AE47" s="58">
        <v>0</v>
      </c>
      <c r="AF47" s="58">
        <v>0</v>
      </c>
      <c r="AG47" s="59">
        <v>0</v>
      </c>
      <c r="AH47" s="1">
        <f t="shared" si="51"/>
        <v>106.5</v>
      </c>
      <c r="AI47" s="1">
        <f t="shared" si="52"/>
        <v>106</v>
      </c>
      <c r="AJ47" s="1">
        <f t="shared" si="53"/>
        <v>30</v>
      </c>
      <c r="AK47" s="1">
        <f t="shared" si="54"/>
        <v>0</v>
      </c>
      <c r="AL47" s="36">
        <f t="shared" si="55"/>
        <v>3</v>
      </c>
      <c r="AM47" s="36">
        <f t="shared" si="56"/>
        <v>7</v>
      </c>
      <c r="AN47" s="36">
        <f t="shared" si="57"/>
        <v>23</v>
      </c>
      <c r="AO47" s="37">
        <f t="shared" si="58"/>
        <v>6.418269286805298</v>
      </c>
      <c r="AQ47" s="53">
        <v>10.231413841247559</v>
      </c>
      <c r="AS47" s="72">
        <f t="shared" si="59"/>
        <v>5.971830985915493</v>
      </c>
    </row>
    <row r="48" spans="1:45" ht="15">
      <c r="A48" s="17" t="s">
        <v>33</v>
      </c>
      <c r="B48" s="42">
        <v>3</v>
      </c>
      <c r="C48" s="18" t="s">
        <v>230</v>
      </c>
      <c r="D48" s="19" t="s">
        <v>231</v>
      </c>
      <c r="F48" s="20">
        <v>965.9000244140625</v>
      </c>
      <c r="G48" s="20">
        <v>741.9000244140625</v>
      </c>
      <c r="H48" s="20">
        <v>616.0999755859375</v>
      </c>
      <c r="I48" s="20">
        <v>536.5999755859375</v>
      </c>
      <c r="J48" s="20">
        <v>458.29998779296875</v>
      </c>
      <c r="K48" s="20">
        <v>423.79998779296875</v>
      </c>
      <c r="L48" s="20">
        <v>402.8999938964844</v>
      </c>
      <c r="N48" s="22">
        <v>0</v>
      </c>
      <c r="O48" s="22"/>
      <c r="P48" s="38">
        <f t="shared" si="45"/>
        <v>106</v>
      </c>
      <c r="Q48" s="39">
        <f t="shared" si="46"/>
        <v>30</v>
      </c>
      <c r="R48" s="40">
        <f t="shared" si="47"/>
        <v>0</v>
      </c>
      <c r="T48" s="32">
        <f t="shared" si="48"/>
        <v>1000</v>
      </c>
      <c r="U48" s="31">
        <v>79.19366818715002</v>
      </c>
      <c r="V48" s="34">
        <f t="shared" si="49"/>
        <v>15</v>
      </c>
      <c r="W48" s="34">
        <f t="shared" si="50"/>
        <v>4</v>
      </c>
      <c r="X48" s="35">
        <f t="shared" si="61"/>
        <v>0</v>
      </c>
      <c r="Y48" s="35">
        <f t="shared" si="62"/>
        <v>13</v>
      </c>
      <c r="Z48" s="35">
        <f t="shared" si="63"/>
        <v>30</v>
      </c>
      <c r="AA48" s="35">
        <f t="shared" si="64"/>
        <v>0</v>
      </c>
      <c r="AD48" s="57">
        <v>5</v>
      </c>
      <c r="AE48" s="58">
        <v>0</v>
      </c>
      <c r="AF48" s="58">
        <v>0</v>
      </c>
      <c r="AG48" s="59">
        <v>0</v>
      </c>
      <c r="AH48" s="1">
        <f t="shared" si="51"/>
        <v>106.5</v>
      </c>
      <c r="AI48" s="1">
        <f t="shared" si="52"/>
        <v>106</v>
      </c>
      <c r="AJ48" s="1">
        <f t="shared" si="53"/>
        <v>30</v>
      </c>
      <c r="AK48" s="1">
        <f t="shared" si="54"/>
        <v>0</v>
      </c>
      <c r="AL48" s="36">
        <f t="shared" si="55"/>
        <v>3</v>
      </c>
      <c r="AM48" s="36">
        <f t="shared" si="56"/>
        <v>7</v>
      </c>
      <c r="AN48" s="36">
        <f t="shared" si="57"/>
        <v>11</v>
      </c>
      <c r="AO48" s="37">
        <f t="shared" si="58"/>
        <v>37.20547374006128</v>
      </c>
      <c r="AQ48" s="53">
        <v>10.262505531311035</v>
      </c>
      <c r="AS48" s="72">
        <f t="shared" si="59"/>
        <v>5.971830985915493</v>
      </c>
    </row>
    <row r="49" spans="1:45" ht="15">
      <c r="A49" s="17" t="s">
        <v>33</v>
      </c>
      <c r="B49" s="42">
        <v>3</v>
      </c>
      <c r="C49" s="18" t="s">
        <v>41</v>
      </c>
      <c r="D49" s="19" t="s">
        <v>109</v>
      </c>
      <c r="F49" s="20">
        <v>984.2000122070312</v>
      </c>
      <c r="G49" s="20">
        <v>752</v>
      </c>
      <c r="H49" s="20">
        <v>620.9000244140625</v>
      </c>
      <c r="I49" s="20">
        <v>537</v>
      </c>
      <c r="J49" s="20">
        <v>452.3999938964844</v>
      </c>
      <c r="K49" s="20">
        <v>412</v>
      </c>
      <c r="L49" s="20">
        <v>385.20001220703125</v>
      </c>
      <c r="N49" s="22">
        <v>1.0399999618530273</v>
      </c>
      <c r="O49" s="22"/>
      <c r="P49" s="38">
        <f t="shared" si="45"/>
        <v>106</v>
      </c>
      <c r="Q49" s="39">
        <f t="shared" si="46"/>
        <v>30</v>
      </c>
      <c r="R49" s="40">
        <f t="shared" si="47"/>
        <v>0</v>
      </c>
      <c r="T49" s="32">
        <f t="shared" si="48"/>
        <v>110.75999593734741</v>
      </c>
      <c r="U49" s="31">
        <v>78.6588421630725</v>
      </c>
      <c r="V49" s="34">
        <f t="shared" si="49"/>
        <v>1</v>
      </c>
      <c r="W49" s="34">
        <f t="shared" si="50"/>
        <v>1</v>
      </c>
      <c r="X49" s="35">
        <f t="shared" si="61"/>
        <v>0</v>
      </c>
      <c r="Y49" s="35">
        <f t="shared" si="62"/>
        <v>13</v>
      </c>
      <c r="Z49" s="35">
        <f t="shared" si="63"/>
        <v>30</v>
      </c>
      <c r="AA49" s="35">
        <f t="shared" si="64"/>
        <v>0</v>
      </c>
      <c r="AD49" s="57">
        <v>5</v>
      </c>
      <c r="AE49" s="58">
        <v>0</v>
      </c>
      <c r="AF49" s="58">
        <v>0</v>
      </c>
      <c r="AG49" s="59">
        <v>0</v>
      </c>
      <c r="AH49" s="1">
        <f t="shared" si="51"/>
        <v>106.5</v>
      </c>
      <c r="AI49" s="1">
        <f t="shared" si="52"/>
        <v>106</v>
      </c>
      <c r="AJ49" s="1">
        <f t="shared" si="53"/>
        <v>30</v>
      </c>
      <c r="AK49" s="1">
        <f t="shared" si="54"/>
        <v>0</v>
      </c>
      <c r="AL49" s="36">
        <f t="shared" si="55"/>
        <v>3</v>
      </c>
      <c r="AM49" s="36">
        <f t="shared" si="56"/>
        <v>6</v>
      </c>
      <c r="AN49" s="36">
        <f t="shared" si="57"/>
        <v>39</v>
      </c>
      <c r="AO49" s="37">
        <f t="shared" si="58"/>
        <v>31.831787061004434</v>
      </c>
      <c r="AQ49" s="53">
        <v>10.35017204284668</v>
      </c>
      <c r="AS49" s="72">
        <f t="shared" si="59"/>
        <v>5.971830985915493</v>
      </c>
    </row>
    <row r="50" spans="1:45" ht="15">
      <c r="A50" s="17" t="s">
        <v>33</v>
      </c>
      <c r="B50" s="42">
        <v>3</v>
      </c>
      <c r="C50" s="18" t="s">
        <v>39</v>
      </c>
      <c r="D50" s="19" t="s">
        <v>97</v>
      </c>
      <c r="F50" s="20">
        <v>969.9000244140625</v>
      </c>
      <c r="G50" s="20">
        <v>744.4000244140625</v>
      </c>
      <c r="H50" s="20">
        <v>617.7000122070312</v>
      </c>
      <c r="I50" s="20">
        <v>538.0999755859375</v>
      </c>
      <c r="J50" s="20">
        <v>459.3999938964844</v>
      </c>
      <c r="K50" s="20">
        <v>424.5</v>
      </c>
      <c r="L50" s="20">
        <v>402.79998779296875</v>
      </c>
      <c r="N50" s="22">
        <v>1.0579999685287476</v>
      </c>
      <c r="O50" s="22"/>
      <c r="P50" s="38">
        <f t="shared" si="45"/>
        <v>106</v>
      </c>
      <c r="Q50" s="39">
        <f t="shared" si="46"/>
        <v>30</v>
      </c>
      <c r="R50" s="40">
        <f t="shared" si="47"/>
        <v>0</v>
      </c>
      <c r="T50" s="32">
        <f t="shared" si="48"/>
        <v>112.67699664831161</v>
      </c>
      <c r="U50" s="31">
        <v>78.98610848236234</v>
      </c>
      <c r="V50" s="34">
        <f t="shared" si="49"/>
        <v>7</v>
      </c>
      <c r="W50" s="34">
        <f t="shared" si="50"/>
        <v>3</v>
      </c>
      <c r="X50" s="35">
        <f t="shared" si="61"/>
        <v>0</v>
      </c>
      <c r="Y50" s="35">
        <f t="shared" si="62"/>
        <v>13</v>
      </c>
      <c r="Z50" s="35">
        <f t="shared" si="63"/>
        <v>30</v>
      </c>
      <c r="AA50" s="35">
        <f t="shared" si="64"/>
        <v>0</v>
      </c>
      <c r="AD50" s="57">
        <v>5</v>
      </c>
      <c r="AE50" s="58">
        <v>0</v>
      </c>
      <c r="AF50" s="58">
        <v>0</v>
      </c>
      <c r="AG50" s="59">
        <v>0</v>
      </c>
      <c r="AH50" s="1">
        <f t="shared" si="51"/>
        <v>106.5</v>
      </c>
      <c r="AI50" s="1">
        <f t="shared" si="52"/>
        <v>106</v>
      </c>
      <c r="AJ50" s="1">
        <f t="shared" si="53"/>
        <v>30</v>
      </c>
      <c r="AK50" s="1">
        <f t="shared" si="54"/>
        <v>0</v>
      </c>
      <c r="AL50" s="36">
        <f t="shared" si="55"/>
        <v>3</v>
      </c>
      <c r="AM50" s="36">
        <f t="shared" si="56"/>
        <v>6</v>
      </c>
      <c r="AN50" s="36">
        <f t="shared" si="57"/>
        <v>59</v>
      </c>
      <c r="AO50" s="37">
        <f t="shared" si="58"/>
        <v>9.990536504425108</v>
      </c>
      <c r="AQ50" s="53">
        <v>10.296384811401367</v>
      </c>
      <c r="AS50" s="72">
        <f t="shared" si="59"/>
        <v>5.971830985915493</v>
      </c>
    </row>
    <row r="51" spans="1:45" ht="15">
      <c r="A51" s="17" t="s">
        <v>33</v>
      </c>
      <c r="B51" s="42">
        <v>3</v>
      </c>
      <c r="C51" s="18" t="s">
        <v>202</v>
      </c>
      <c r="D51" s="19" t="s">
        <v>232</v>
      </c>
      <c r="F51" s="20">
        <v>972.2000122070312</v>
      </c>
      <c r="G51" s="20">
        <v>746.5</v>
      </c>
      <c r="H51" s="20">
        <v>619.5999755859375</v>
      </c>
      <c r="I51" s="20">
        <v>539.2000122070312</v>
      </c>
      <c r="J51" s="20">
        <v>460.3999938964844</v>
      </c>
      <c r="K51" s="20">
        <v>426.8999938964844</v>
      </c>
      <c r="L51" s="20">
        <v>407.5</v>
      </c>
      <c r="N51" s="22">
        <v>1.065999984741211</v>
      </c>
      <c r="O51" s="22"/>
      <c r="P51" s="50">
        <f t="shared" si="45"/>
        <v>106</v>
      </c>
      <c r="Q51" s="51">
        <f t="shared" si="46"/>
        <v>30</v>
      </c>
      <c r="R51" s="52">
        <f t="shared" si="47"/>
        <v>0</v>
      </c>
      <c r="T51" s="32">
        <f t="shared" si="48"/>
        <v>113.52899837493896</v>
      </c>
      <c r="U51" s="31">
        <v>78.74623000881964</v>
      </c>
      <c r="V51" s="34">
        <f t="shared" si="49"/>
        <v>11</v>
      </c>
      <c r="W51" s="34">
        <f t="shared" si="50"/>
        <v>2</v>
      </c>
      <c r="X51" s="35">
        <f>X50</f>
        <v>0</v>
      </c>
      <c r="Y51" s="35">
        <f>Y50</f>
        <v>13</v>
      </c>
      <c r="Z51" s="35">
        <f>Z50</f>
        <v>30</v>
      </c>
      <c r="AA51" s="35">
        <f>AA50</f>
        <v>0</v>
      </c>
      <c r="AD51" s="60">
        <v>5</v>
      </c>
      <c r="AE51" s="61">
        <v>0</v>
      </c>
      <c r="AF51" s="61">
        <v>0</v>
      </c>
      <c r="AG51" s="62">
        <v>0</v>
      </c>
      <c r="AH51" s="1">
        <f t="shared" si="51"/>
        <v>106.5</v>
      </c>
      <c r="AI51" s="1">
        <f t="shared" si="52"/>
        <v>106</v>
      </c>
      <c r="AJ51" s="1">
        <f t="shared" si="53"/>
        <v>30</v>
      </c>
      <c r="AK51" s="1">
        <f t="shared" si="54"/>
        <v>0</v>
      </c>
      <c r="AL51" s="36">
        <f t="shared" si="55"/>
        <v>3</v>
      </c>
      <c r="AM51" s="36">
        <f t="shared" si="56"/>
        <v>6</v>
      </c>
      <c r="AN51" s="36">
        <f t="shared" si="57"/>
        <v>44</v>
      </c>
      <c r="AO51" s="37">
        <f t="shared" si="58"/>
        <v>46.42803175072186</v>
      </c>
      <c r="AQ51" s="53">
        <v>10.33576488494873</v>
      </c>
      <c r="AS51" s="72">
        <f t="shared" si="59"/>
        <v>5.971830985915493</v>
      </c>
    </row>
    <row r="52" spans="1:43" ht="15">
      <c r="A52" s="17"/>
      <c r="B52" s="42"/>
      <c r="F52" s="20"/>
      <c r="G52" s="20"/>
      <c r="H52" s="20"/>
      <c r="I52" s="20"/>
      <c r="J52" s="20"/>
      <c r="K52" s="20"/>
      <c r="L52" s="20"/>
      <c r="N52" s="22"/>
      <c r="O52" s="22"/>
      <c r="P52" s="22"/>
      <c r="Q52" s="22"/>
      <c r="R52" s="22"/>
      <c r="T52" s="32"/>
      <c r="U52" s="31"/>
      <c r="V52" s="34"/>
      <c r="W52" s="34"/>
      <c r="AQ52" s="53"/>
    </row>
    <row r="53" spans="1:43" ht="15">
      <c r="A53" s="8"/>
      <c r="B53" s="10"/>
      <c r="C53" s="9"/>
      <c r="D53" s="10" t="s">
        <v>3</v>
      </c>
      <c r="E53" s="9"/>
      <c r="F53" s="74" t="s">
        <v>4</v>
      </c>
      <c r="G53" s="74"/>
      <c r="H53" s="74"/>
      <c r="I53" s="74"/>
      <c r="J53" s="74"/>
      <c r="K53" s="74"/>
      <c r="L53" s="74"/>
      <c r="M53" s="9"/>
      <c r="N53" s="10" t="s">
        <v>5</v>
      </c>
      <c r="O53" s="22"/>
      <c r="P53" s="12" t="s">
        <v>6</v>
      </c>
      <c r="Q53" s="7"/>
      <c r="R53" s="5"/>
      <c r="T53" s="5" t="s">
        <v>7</v>
      </c>
      <c r="U53" s="5" t="s">
        <v>8</v>
      </c>
      <c r="V53" s="6" t="s">
        <v>5</v>
      </c>
      <c r="W53" s="6" t="s">
        <v>57</v>
      </c>
      <c r="X53" s="5" t="s">
        <v>76</v>
      </c>
      <c r="AD53" s="46" t="s">
        <v>77</v>
      </c>
      <c r="AE53" s="46"/>
      <c r="AF53" s="46"/>
      <c r="AG53" s="46"/>
      <c r="AH53" s="45" t="s">
        <v>87</v>
      </c>
      <c r="AI53" s="46" t="s">
        <v>75</v>
      </c>
      <c r="AJ53" s="46"/>
      <c r="AK53" s="46"/>
      <c r="AL53" s="46" t="s">
        <v>74</v>
      </c>
      <c r="AM53" s="46"/>
      <c r="AN53" s="46"/>
      <c r="AO53" s="46"/>
      <c r="AQ53" s="53"/>
    </row>
    <row r="54" spans="1:43" ht="15">
      <c r="A54" s="13" t="s">
        <v>9</v>
      </c>
      <c r="B54" s="14" t="s">
        <v>73</v>
      </c>
      <c r="C54" s="14" t="s">
        <v>10</v>
      </c>
      <c r="D54" s="14" t="s">
        <v>11</v>
      </c>
      <c r="E54" s="14" t="s">
        <v>12</v>
      </c>
      <c r="F54" s="14" t="s">
        <v>13</v>
      </c>
      <c r="G54" s="14" t="s">
        <v>14</v>
      </c>
      <c r="H54" s="14" t="s">
        <v>15</v>
      </c>
      <c r="I54" s="14" t="s">
        <v>16</v>
      </c>
      <c r="J54" s="14" t="s">
        <v>17</v>
      </c>
      <c r="K54" s="14" t="s">
        <v>18</v>
      </c>
      <c r="L54" s="14" t="s">
        <v>19</v>
      </c>
      <c r="M54" s="14"/>
      <c r="N54" s="14" t="s">
        <v>20</v>
      </c>
      <c r="O54" s="22"/>
      <c r="P54" s="6" t="s">
        <v>21</v>
      </c>
      <c r="Q54" s="16" t="s">
        <v>22</v>
      </c>
      <c r="R54" s="6" t="s">
        <v>23</v>
      </c>
      <c r="T54" s="6" t="s">
        <v>21</v>
      </c>
      <c r="U54" s="6" t="s">
        <v>21</v>
      </c>
      <c r="V54" s="6" t="s">
        <v>56</v>
      </c>
      <c r="W54" s="6" t="s">
        <v>56</v>
      </c>
      <c r="X54" s="6" t="s">
        <v>69</v>
      </c>
      <c r="Y54" s="6" t="s">
        <v>70</v>
      </c>
      <c r="Z54" s="6" t="s">
        <v>71</v>
      </c>
      <c r="AA54" s="6" t="s">
        <v>72</v>
      </c>
      <c r="AD54" s="45" t="s">
        <v>65</v>
      </c>
      <c r="AE54" s="45" t="s">
        <v>66</v>
      </c>
      <c r="AF54" s="45" t="s">
        <v>67</v>
      </c>
      <c r="AG54" s="45" t="s">
        <v>68</v>
      </c>
      <c r="AH54" s="46" t="s">
        <v>88</v>
      </c>
      <c r="AI54" s="46" t="s">
        <v>66</v>
      </c>
      <c r="AJ54" s="46" t="s">
        <v>67</v>
      </c>
      <c r="AK54" s="46" t="s">
        <v>68</v>
      </c>
      <c r="AL54" s="45" t="s">
        <v>65</v>
      </c>
      <c r="AM54" s="45" t="s">
        <v>66</v>
      </c>
      <c r="AN54" s="45" t="s">
        <v>67</v>
      </c>
      <c r="AO54" s="45" t="s">
        <v>68</v>
      </c>
      <c r="AQ54" s="53"/>
    </row>
    <row r="55" spans="1:45" ht="15">
      <c r="A55" s="17" t="s">
        <v>33</v>
      </c>
      <c r="B55" s="42">
        <v>4</v>
      </c>
      <c r="C55" s="18" t="s">
        <v>267</v>
      </c>
      <c r="D55" s="19" t="s">
        <v>268</v>
      </c>
      <c r="F55" s="20">
        <v>907.5999755859375</v>
      </c>
      <c r="G55" s="20">
        <v>697.2999877929688</v>
      </c>
      <c r="H55" s="20">
        <v>578.7000122070312</v>
      </c>
      <c r="I55" s="20">
        <v>502.3999938964844</v>
      </c>
      <c r="J55" s="20">
        <v>425.1000061035156</v>
      </c>
      <c r="K55" s="20">
        <v>388.70001220703125</v>
      </c>
      <c r="L55" s="20">
        <v>364.70001220703125</v>
      </c>
      <c r="N55" s="22">
        <v>1.1030000448226929</v>
      </c>
      <c r="O55" s="22"/>
      <c r="P55" s="47">
        <f aca="true" t="shared" si="65" ref="P55:P68">AI55</f>
        <v>106</v>
      </c>
      <c r="Q55" s="48">
        <f aca="true" t="shared" si="66" ref="Q55:Q68">AJ55</f>
        <v>19</v>
      </c>
      <c r="R55" s="49">
        <f aca="true" t="shared" si="67" ref="R55:R68">AK55</f>
        <v>59.999999999983004</v>
      </c>
      <c r="T55" s="32">
        <f aca="true" t="shared" si="68" ref="T55:T68">IF(N55=0,1000,(P55+Q55/60+R55/3600)*N55)</f>
        <v>117.285671432813</v>
      </c>
      <c r="U55" s="31">
        <v>84.20687382311837</v>
      </c>
      <c r="V55" s="34">
        <f aca="true" t="shared" si="69" ref="V55:V68">RANK(T55,T$55:T$68,1)</f>
        <v>9</v>
      </c>
      <c r="W55" s="34">
        <f aca="true" t="shared" si="70" ref="W55:W68">RANK(U55,U$55:U$68,1)</f>
        <v>14</v>
      </c>
      <c r="X55" s="36">
        <v>0</v>
      </c>
      <c r="Y55" s="36">
        <v>13</v>
      </c>
      <c r="Z55" s="36">
        <v>40</v>
      </c>
      <c r="AA55" s="36">
        <v>0</v>
      </c>
      <c r="AD55" s="54">
        <v>5</v>
      </c>
      <c r="AE55" s="55">
        <v>0</v>
      </c>
      <c r="AF55" s="55">
        <v>0</v>
      </c>
      <c r="AG55" s="56">
        <v>0</v>
      </c>
      <c r="AH55" s="1">
        <f aca="true" t="shared" si="71" ref="AH55:AH68">(AD55-X55)*24+(AE55-Y55)+(AF55-Z55)/60+(AG55-AA55)/3600+TIME_ZONE_CHANGE</f>
        <v>106.33333333333333</v>
      </c>
      <c r="AI55" s="1">
        <f aca="true" t="shared" si="72" ref="AI55:AI68">INT(AH55)</f>
        <v>106</v>
      </c>
      <c r="AJ55" s="1">
        <f aca="true" t="shared" si="73" ref="AJ55:AJ68">INT((AH55-AI55)*60)</f>
        <v>19</v>
      </c>
      <c r="AK55" s="1">
        <f aca="true" t="shared" si="74" ref="AK55:AK68">(AH55-AI55-AJ55/60)*3600</f>
        <v>59.999999999983004</v>
      </c>
      <c r="AL55" s="36">
        <f aca="true" t="shared" si="75" ref="AL55:AL68">INT(U55/24)</f>
        <v>3</v>
      </c>
      <c r="AM55" s="36">
        <f aca="true" t="shared" si="76" ref="AM55:AM68">INT(U55-AL55*24)</f>
        <v>12</v>
      </c>
      <c r="AN55" s="36">
        <f aca="true" t="shared" si="77" ref="AN55:AN68">INT((U55-AL55*24-AM55)*60)</f>
        <v>12</v>
      </c>
      <c r="AO55" s="37">
        <f aca="true" t="shared" si="78" ref="AO55:AO68">U55*3600-AL55*24*3600-AM55*3600-AN55*60</f>
        <v>24.7457632261212</v>
      </c>
      <c r="AQ55" s="53">
        <v>9.496386528015137</v>
      </c>
      <c r="AS55" s="72">
        <f aca="true" t="shared" si="79" ref="AS55:AS68">636/AH55</f>
        <v>5.9811912225705335</v>
      </c>
    </row>
    <row r="56" spans="1:45" ht="15">
      <c r="A56" s="17" t="s">
        <v>33</v>
      </c>
      <c r="B56" s="42">
        <v>4</v>
      </c>
      <c r="C56" s="18" t="s">
        <v>269</v>
      </c>
      <c r="D56" s="19" t="s">
        <v>270</v>
      </c>
      <c r="F56" s="20">
        <v>930.2999877929688</v>
      </c>
      <c r="G56" s="20">
        <v>709.4000244140625</v>
      </c>
      <c r="H56" s="20">
        <v>584.2000122070312</v>
      </c>
      <c r="I56" s="20">
        <v>503.6000061035156</v>
      </c>
      <c r="J56" s="20">
        <v>421</v>
      </c>
      <c r="K56" s="20">
        <v>379.8999938964844</v>
      </c>
      <c r="L56" s="20">
        <v>351.79998779296875</v>
      </c>
      <c r="N56" s="22">
        <v>1.1039999723434448</v>
      </c>
      <c r="O56" s="22"/>
      <c r="P56" s="38">
        <f t="shared" si="65"/>
        <v>106</v>
      </c>
      <c r="Q56" s="39">
        <f t="shared" si="66"/>
        <v>19</v>
      </c>
      <c r="R56" s="40">
        <f t="shared" si="67"/>
        <v>59.999999999983004</v>
      </c>
      <c r="T56" s="32">
        <f t="shared" si="68"/>
        <v>117.3919970591863</v>
      </c>
      <c r="U56" s="31">
        <v>83.30098412633436</v>
      </c>
      <c r="V56" s="34">
        <f t="shared" si="69"/>
        <v>10</v>
      </c>
      <c r="W56" s="34">
        <f t="shared" si="70"/>
        <v>6</v>
      </c>
      <c r="X56" s="35">
        <f aca="true" t="shared" si="80" ref="X56:AA68">X55</f>
        <v>0</v>
      </c>
      <c r="Y56" s="35">
        <f t="shared" si="80"/>
        <v>13</v>
      </c>
      <c r="Z56" s="35">
        <f t="shared" si="80"/>
        <v>40</v>
      </c>
      <c r="AA56" s="35">
        <f t="shared" si="80"/>
        <v>0</v>
      </c>
      <c r="AD56" s="57">
        <v>5</v>
      </c>
      <c r="AE56" s="58">
        <v>0</v>
      </c>
      <c r="AF56" s="58">
        <v>0</v>
      </c>
      <c r="AG56" s="59">
        <v>0</v>
      </c>
      <c r="AH56" s="1">
        <f t="shared" si="71"/>
        <v>106.33333333333333</v>
      </c>
      <c r="AI56" s="1">
        <f t="shared" si="72"/>
        <v>106</v>
      </c>
      <c r="AJ56" s="1">
        <f t="shared" si="73"/>
        <v>19</v>
      </c>
      <c r="AK56" s="1">
        <f t="shared" si="74"/>
        <v>59.999999999983004</v>
      </c>
      <c r="AL56" s="36">
        <f t="shared" si="75"/>
        <v>3</v>
      </c>
      <c r="AM56" s="36">
        <f t="shared" si="76"/>
        <v>11</v>
      </c>
      <c r="AN56" s="36">
        <f t="shared" si="77"/>
        <v>18</v>
      </c>
      <c r="AO56" s="37">
        <f t="shared" si="78"/>
        <v>3.542854803672526</v>
      </c>
      <c r="AQ56" s="53">
        <v>9.626991271972656</v>
      </c>
      <c r="AS56" s="72">
        <f t="shared" si="79"/>
        <v>5.9811912225705335</v>
      </c>
    </row>
    <row r="57" spans="1:45" ht="15">
      <c r="A57" s="17" t="s">
        <v>33</v>
      </c>
      <c r="B57" s="42">
        <v>4</v>
      </c>
      <c r="C57" s="18" t="s">
        <v>111</v>
      </c>
      <c r="D57" s="19" t="s">
        <v>112</v>
      </c>
      <c r="F57" s="20">
        <v>905.5999755859375</v>
      </c>
      <c r="G57" s="20">
        <v>697.5</v>
      </c>
      <c r="H57" s="20">
        <v>579.7000122070312</v>
      </c>
      <c r="I57" s="20">
        <v>503.8999938964844</v>
      </c>
      <c r="J57" s="20">
        <v>425.8999938964844</v>
      </c>
      <c r="K57" s="20">
        <v>387.8999938964844</v>
      </c>
      <c r="L57" s="20">
        <v>361.70001220703125</v>
      </c>
      <c r="N57" s="22">
        <v>1.0859999656677246</v>
      </c>
      <c r="O57" s="22"/>
      <c r="P57" s="38">
        <f t="shared" si="65"/>
        <v>106</v>
      </c>
      <c r="Q57" s="39">
        <f t="shared" si="66"/>
        <v>19</v>
      </c>
      <c r="R57" s="40">
        <f t="shared" si="67"/>
        <v>59.999999999983004</v>
      </c>
      <c r="T57" s="32">
        <f t="shared" si="68"/>
        <v>115.47799634933472</v>
      </c>
      <c r="U57" s="31">
        <v>84.08715001993897</v>
      </c>
      <c r="V57" s="34">
        <f t="shared" si="69"/>
        <v>6</v>
      </c>
      <c r="W57" s="34">
        <f t="shared" si="70"/>
        <v>13</v>
      </c>
      <c r="X57" s="35">
        <f t="shared" si="80"/>
        <v>0</v>
      </c>
      <c r="Y57" s="35">
        <f t="shared" si="80"/>
        <v>13</v>
      </c>
      <c r="Z57" s="35">
        <f t="shared" si="80"/>
        <v>40</v>
      </c>
      <c r="AA57" s="35">
        <f t="shared" si="80"/>
        <v>0</v>
      </c>
      <c r="AD57" s="57">
        <v>5</v>
      </c>
      <c r="AE57" s="58">
        <v>0</v>
      </c>
      <c r="AF57" s="58">
        <v>0</v>
      </c>
      <c r="AG57" s="59">
        <v>0</v>
      </c>
      <c r="AH57" s="1">
        <f t="shared" si="71"/>
        <v>106.33333333333333</v>
      </c>
      <c r="AI57" s="1">
        <f t="shared" si="72"/>
        <v>106</v>
      </c>
      <c r="AJ57" s="1">
        <f t="shared" si="73"/>
        <v>19</v>
      </c>
      <c r="AK57" s="1">
        <f t="shared" si="74"/>
        <v>59.999999999983004</v>
      </c>
      <c r="AL57" s="36">
        <f t="shared" si="75"/>
        <v>3</v>
      </c>
      <c r="AM57" s="36">
        <f t="shared" si="76"/>
        <v>12</v>
      </c>
      <c r="AN57" s="36">
        <f t="shared" si="77"/>
        <v>5</v>
      </c>
      <c r="AO57" s="37">
        <f t="shared" si="78"/>
        <v>13.740071780281141</v>
      </c>
      <c r="AQ57" s="53">
        <v>9.513431549072266</v>
      </c>
      <c r="AS57" s="72">
        <f t="shared" si="79"/>
        <v>5.9811912225705335</v>
      </c>
    </row>
    <row r="58" spans="1:45" ht="15">
      <c r="A58" s="17" t="s">
        <v>33</v>
      </c>
      <c r="B58" s="42">
        <v>4</v>
      </c>
      <c r="C58" s="18" t="s">
        <v>27</v>
      </c>
      <c r="D58" s="19" t="s">
        <v>110</v>
      </c>
      <c r="F58" s="20">
        <v>919.5</v>
      </c>
      <c r="G58" s="20">
        <v>704.2000122070312</v>
      </c>
      <c r="H58" s="20">
        <v>582.7999877929688</v>
      </c>
      <c r="I58" s="20">
        <v>504.79998779296875</v>
      </c>
      <c r="J58" s="20">
        <v>426.20001220703125</v>
      </c>
      <c r="K58" s="20">
        <v>389</v>
      </c>
      <c r="L58" s="20">
        <v>364.70001220703125</v>
      </c>
      <c r="N58" s="22">
        <v>1.090000033378601</v>
      </c>
      <c r="O58" s="22"/>
      <c r="P58" s="38">
        <f aca="true" t="shared" si="81" ref="P58:R63">AI58</f>
        <v>106</v>
      </c>
      <c r="Q58" s="39">
        <f t="shared" si="81"/>
        <v>19</v>
      </c>
      <c r="R58" s="40">
        <f t="shared" si="81"/>
        <v>59.999999999983004</v>
      </c>
      <c r="T58" s="32">
        <f t="shared" si="68"/>
        <v>115.90333688259125</v>
      </c>
      <c r="U58" s="31">
        <v>83.57257866401153</v>
      </c>
      <c r="V58" s="34">
        <f t="shared" si="69"/>
        <v>8</v>
      </c>
      <c r="W58" s="34">
        <f t="shared" si="70"/>
        <v>9</v>
      </c>
      <c r="X58" s="35">
        <f aca="true" t="shared" si="82" ref="X58:AA63">X57</f>
        <v>0</v>
      </c>
      <c r="Y58" s="35">
        <f t="shared" si="82"/>
        <v>13</v>
      </c>
      <c r="Z58" s="35">
        <f t="shared" si="82"/>
        <v>40</v>
      </c>
      <c r="AA58" s="35">
        <f t="shared" si="82"/>
        <v>0</v>
      </c>
      <c r="AD58" s="57">
        <v>5</v>
      </c>
      <c r="AE58" s="58">
        <v>0</v>
      </c>
      <c r="AF58" s="58">
        <v>0</v>
      </c>
      <c r="AG58" s="59">
        <v>0</v>
      </c>
      <c r="AH58" s="1">
        <f t="shared" si="71"/>
        <v>106.33333333333333</v>
      </c>
      <c r="AI58" s="1">
        <f t="shared" si="72"/>
        <v>106</v>
      </c>
      <c r="AJ58" s="1">
        <f aca="true" t="shared" si="83" ref="AJ58:AJ63">INT((AH58-AI58)*60)</f>
        <v>19</v>
      </c>
      <c r="AK58" s="1">
        <f aca="true" t="shared" si="84" ref="AK58:AK63">(AH58-AI58-AJ58/60)*3600</f>
        <v>59.999999999983004</v>
      </c>
      <c r="AL58" s="36">
        <f aca="true" t="shared" si="85" ref="AL58:AL63">INT(U58/24)</f>
        <v>3</v>
      </c>
      <c r="AM58" s="36">
        <f aca="true" t="shared" si="86" ref="AM58:AM63">INT(U58-AL58*24)</f>
        <v>11</v>
      </c>
      <c r="AN58" s="36">
        <f aca="true" t="shared" si="87" ref="AN58:AN63">INT((U58-AL58*24-AM58)*60)</f>
        <v>34</v>
      </c>
      <c r="AO58" s="37">
        <f aca="true" t="shared" si="88" ref="AO58:AO63">U58*3600-AL58*24*3600-AM58*3600-AN58*60</f>
        <v>21.28319044149248</v>
      </c>
      <c r="AQ58" s="53">
        <v>9.587441444396973</v>
      </c>
      <c r="AS58" s="72">
        <f t="shared" si="79"/>
        <v>5.9811912225705335</v>
      </c>
    </row>
    <row r="59" spans="1:45" ht="15">
      <c r="A59" s="17" t="s">
        <v>33</v>
      </c>
      <c r="B59" s="42">
        <v>4</v>
      </c>
      <c r="C59" s="18" t="s">
        <v>271</v>
      </c>
      <c r="D59" s="19" t="s">
        <v>272</v>
      </c>
      <c r="F59" s="20">
        <v>909.2000122070312</v>
      </c>
      <c r="G59" s="20">
        <v>700.2000122070312</v>
      </c>
      <c r="H59" s="20">
        <v>581.7000122070312</v>
      </c>
      <c r="I59" s="20">
        <v>505.29998779296875</v>
      </c>
      <c r="J59" s="20">
        <v>426.3999938964844</v>
      </c>
      <c r="K59" s="20">
        <v>387.20001220703125</v>
      </c>
      <c r="L59" s="20">
        <v>359.79998779296875</v>
      </c>
      <c r="N59" s="22">
        <v>0</v>
      </c>
      <c r="O59" s="22"/>
      <c r="P59" s="38">
        <f t="shared" si="81"/>
        <v>106</v>
      </c>
      <c r="Q59" s="39">
        <f t="shared" si="81"/>
        <v>19</v>
      </c>
      <c r="R59" s="40">
        <f t="shared" si="81"/>
        <v>59.999999999983004</v>
      </c>
      <c r="T59" s="32">
        <f t="shared" si="68"/>
        <v>1000</v>
      </c>
      <c r="U59" s="31">
        <v>83.78687041213391</v>
      </c>
      <c r="V59" s="34">
        <f t="shared" si="69"/>
        <v>11</v>
      </c>
      <c r="W59" s="34">
        <f t="shared" si="70"/>
        <v>12</v>
      </c>
      <c r="X59" s="35">
        <f t="shared" si="82"/>
        <v>0</v>
      </c>
      <c r="Y59" s="35">
        <f t="shared" si="82"/>
        <v>13</v>
      </c>
      <c r="Z59" s="35">
        <f t="shared" si="82"/>
        <v>40</v>
      </c>
      <c r="AA59" s="35">
        <f t="shared" si="82"/>
        <v>0</v>
      </c>
      <c r="AD59" s="57">
        <v>5</v>
      </c>
      <c r="AE59" s="58">
        <v>0</v>
      </c>
      <c r="AF59" s="58">
        <v>0</v>
      </c>
      <c r="AG59" s="59">
        <v>0</v>
      </c>
      <c r="AH59" s="1">
        <f t="shared" si="71"/>
        <v>106.33333333333333</v>
      </c>
      <c r="AI59" s="1">
        <f t="shared" si="72"/>
        <v>106</v>
      </c>
      <c r="AJ59" s="1">
        <f t="shared" si="83"/>
        <v>19</v>
      </c>
      <c r="AK59" s="1">
        <f t="shared" si="84"/>
        <v>59.999999999983004</v>
      </c>
      <c r="AL59" s="36">
        <f t="shared" si="85"/>
        <v>3</v>
      </c>
      <c r="AM59" s="36">
        <f t="shared" si="86"/>
        <v>11</v>
      </c>
      <c r="AN59" s="36">
        <f t="shared" si="87"/>
        <v>47</v>
      </c>
      <c r="AO59" s="37">
        <f t="shared" si="88"/>
        <v>12.733483682095539</v>
      </c>
      <c r="AQ59" s="53">
        <v>9.556472778320312</v>
      </c>
      <c r="AS59" s="72">
        <f t="shared" si="79"/>
        <v>5.9811912225705335</v>
      </c>
    </row>
    <row r="60" spans="1:45" ht="15">
      <c r="A60" s="17" t="s">
        <v>33</v>
      </c>
      <c r="B60" s="42">
        <v>4</v>
      </c>
      <c r="C60" s="18" t="s">
        <v>114</v>
      </c>
      <c r="D60" s="19" t="s">
        <v>115</v>
      </c>
      <c r="F60" s="20">
        <v>916.2000122070312</v>
      </c>
      <c r="G60" s="20">
        <v>704</v>
      </c>
      <c r="H60" s="20">
        <v>583.7999877929688</v>
      </c>
      <c r="I60" s="20">
        <v>506.20001220703125</v>
      </c>
      <c r="J60" s="20">
        <v>426.3999938964844</v>
      </c>
      <c r="K60" s="20">
        <v>387.20001220703125</v>
      </c>
      <c r="L60" s="20">
        <v>360.1000061035156</v>
      </c>
      <c r="N60" s="22">
        <v>1.0789999961853027</v>
      </c>
      <c r="O60" s="22"/>
      <c r="P60" s="38">
        <f t="shared" si="81"/>
        <v>106</v>
      </c>
      <c r="Q60" s="39">
        <f t="shared" si="81"/>
        <v>19</v>
      </c>
      <c r="R60" s="40">
        <f t="shared" si="81"/>
        <v>59.999999999983004</v>
      </c>
      <c r="T60" s="32">
        <f t="shared" si="68"/>
        <v>114.73366626103719</v>
      </c>
      <c r="U60" s="31">
        <v>83.45661608680204</v>
      </c>
      <c r="V60" s="34">
        <f t="shared" si="69"/>
        <v>3</v>
      </c>
      <c r="W60" s="34">
        <f t="shared" si="70"/>
        <v>8</v>
      </c>
      <c r="X60" s="35">
        <f t="shared" si="82"/>
        <v>0</v>
      </c>
      <c r="Y60" s="35">
        <f t="shared" si="82"/>
        <v>13</v>
      </c>
      <c r="Z60" s="35">
        <f t="shared" si="82"/>
        <v>40</v>
      </c>
      <c r="AA60" s="35">
        <f t="shared" si="82"/>
        <v>0</v>
      </c>
      <c r="AD60" s="57">
        <v>5</v>
      </c>
      <c r="AE60" s="58">
        <v>0</v>
      </c>
      <c r="AF60" s="58">
        <v>0</v>
      </c>
      <c r="AG60" s="59">
        <v>0</v>
      </c>
      <c r="AH60" s="1">
        <f t="shared" si="71"/>
        <v>106.33333333333333</v>
      </c>
      <c r="AI60" s="1">
        <f t="shared" si="72"/>
        <v>106</v>
      </c>
      <c r="AJ60" s="1">
        <f t="shared" si="83"/>
        <v>19</v>
      </c>
      <c r="AK60" s="1">
        <f t="shared" si="84"/>
        <v>59.999999999983004</v>
      </c>
      <c r="AL60" s="36">
        <f t="shared" si="85"/>
        <v>3</v>
      </c>
      <c r="AM60" s="36">
        <f t="shared" si="86"/>
        <v>11</v>
      </c>
      <c r="AN60" s="36">
        <f t="shared" si="87"/>
        <v>27</v>
      </c>
      <c r="AO60" s="37">
        <f t="shared" si="88"/>
        <v>23.81791248737136</v>
      </c>
      <c r="AQ60" s="53">
        <v>9.604287147521973</v>
      </c>
      <c r="AS60" s="72">
        <f t="shared" si="79"/>
        <v>5.9811912225705335</v>
      </c>
    </row>
    <row r="61" spans="1:45" ht="15">
      <c r="A61" s="17" t="s">
        <v>33</v>
      </c>
      <c r="B61" s="42">
        <v>4</v>
      </c>
      <c r="C61" s="18" t="s">
        <v>54</v>
      </c>
      <c r="D61" s="19" t="s">
        <v>113</v>
      </c>
      <c r="F61" s="20">
        <v>912.2000122070312</v>
      </c>
      <c r="G61" s="20">
        <v>702</v>
      </c>
      <c r="H61" s="20">
        <v>582.9000244140625</v>
      </c>
      <c r="I61" s="20">
        <v>506.29998779296875</v>
      </c>
      <c r="J61" s="20">
        <v>427.3999938964844</v>
      </c>
      <c r="K61" s="20">
        <v>388.6000061035156</v>
      </c>
      <c r="L61" s="20">
        <v>361.6000061035156</v>
      </c>
      <c r="N61" s="22">
        <v>1.0850000381469727</v>
      </c>
      <c r="O61" s="22"/>
      <c r="P61" s="38">
        <f aca="true" t="shared" si="89" ref="P61:R62">AI61</f>
        <v>106</v>
      </c>
      <c r="Q61" s="39">
        <f t="shared" si="89"/>
        <v>19</v>
      </c>
      <c r="R61" s="40">
        <f t="shared" si="89"/>
        <v>59.999999999983004</v>
      </c>
      <c r="T61" s="32">
        <f>IF(N61=0,1000,(P61+Q61/60+R61/3600)*N61)</f>
        <v>115.37167072296143</v>
      </c>
      <c r="U61" s="31">
        <v>83.608317515831</v>
      </c>
      <c r="V61" s="34">
        <f t="shared" si="69"/>
        <v>5</v>
      </c>
      <c r="W61" s="34">
        <f t="shared" si="70"/>
        <v>10</v>
      </c>
      <c r="X61" s="35">
        <f t="shared" si="82"/>
        <v>0</v>
      </c>
      <c r="Y61" s="35">
        <f t="shared" si="82"/>
        <v>13</v>
      </c>
      <c r="Z61" s="35">
        <f t="shared" si="82"/>
        <v>40</v>
      </c>
      <c r="AA61" s="35">
        <f t="shared" si="82"/>
        <v>0</v>
      </c>
      <c r="AD61" s="57">
        <v>5</v>
      </c>
      <c r="AE61" s="58">
        <v>0</v>
      </c>
      <c r="AF61" s="58">
        <v>0</v>
      </c>
      <c r="AG61" s="59">
        <v>0</v>
      </c>
      <c r="AH61" s="1">
        <f>(AD61-X61)*24+(AE61-Y61)+(AF61-Z61)/60+(AG61-AA61)/3600+TIME_ZONE_CHANGE</f>
        <v>106.33333333333333</v>
      </c>
      <c r="AI61" s="1">
        <f>INT(AH61)</f>
        <v>106</v>
      </c>
      <c r="AJ61" s="1">
        <f t="shared" si="83"/>
        <v>19</v>
      </c>
      <c r="AK61" s="1">
        <f t="shared" si="84"/>
        <v>59.999999999983004</v>
      </c>
      <c r="AL61" s="36">
        <f t="shared" si="85"/>
        <v>3</v>
      </c>
      <c r="AM61" s="36">
        <f t="shared" si="86"/>
        <v>11</v>
      </c>
      <c r="AN61" s="36">
        <f t="shared" si="87"/>
        <v>36</v>
      </c>
      <c r="AO61" s="37">
        <f t="shared" si="88"/>
        <v>29.943056991614867</v>
      </c>
      <c r="AQ61" s="53">
        <v>9.58226203918457</v>
      </c>
      <c r="AS61" s="72">
        <f>636/AH61</f>
        <v>5.9811912225705335</v>
      </c>
    </row>
    <row r="62" spans="1:45" ht="15">
      <c r="A62" s="17" t="s">
        <v>33</v>
      </c>
      <c r="B62" s="42">
        <v>4</v>
      </c>
      <c r="C62" s="18" t="s">
        <v>273</v>
      </c>
      <c r="D62" s="19" t="s">
        <v>274</v>
      </c>
      <c r="F62" s="20">
        <v>912.4000244140625</v>
      </c>
      <c r="G62" s="20">
        <v>702</v>
      </c>
      <c r="H62" s="20">
        <v>582.9000244140625</v>
      </c>
      <c r="I62" s="20">
        <v>506.3999938964844</v>
      </c>
      <c r="J62" s="20">
        <v>428.1000061035156</v>
      </c>
      <c r="K62" s="20">
        <v>390.29998779296875</v>
      </c>
      <c r="L62" s="20">
        <v>364.6000061035156</v>
      </c>
      <c r="N62" s="22">
        <v>1.0859999656677246</v>
      </c>
      <c r="O62" s="22"/>
      <c r="P62" s="38">
        <f t="shared" si="89"/>
        <v>106</v>
      </c>
      <c r="Q62" s="39">
        <f t="shared" si="89"/>
        <v>19</v>
      </c>
      <c r="R62" s="40">
        <f t="shared" si="89"/>
        <v>59.999999999983004</v>
      </c>
      <c r="T62" s="32">
        <f>IF(N62=0,1000,(P62+Q62/60+R62/3600)*N62)</f>
        <v>115.47799634933472</v>
      </c>
      <c r="U62" s="31">
        <v>83.609733155821</v>
      </c>
      <c r="V62" s="34">
        <f t="shared" si="69"/>
        <v>6</v>
      </c>
      <c r="W62" s="34">
        <f t="shared" si="70"/>
        <v>11</v>
      </c>
      <c r="X62" s="35">
        <f t="shared" si="82"/>
        <v>0</v>
      </c>
      <c r="Y62" s="35">
        <f t="shared" si="82"/>
        <v>13</v>
      </c>
      <c r="Z62" s="35">
        <f t="shared" si="82"/>
        <v>40</v>
      </c>
      <c r="AA62" s="35">
        <f t="shared" si="82"/>
        <v>0</v>
      </c>
      <c r="AD62" s="57">
        <v>5</v>
      </c>
      <c r="AE62" s="58">
        <v>0</v>
      </c>
      <c r="AF62" s="58">
        <v>0</v>
      </c>
      <c r="AG62" s="59">
        <v>0</v>
      </c>
      <c r="AH62" s="1">
        <f>(AD62-X62)*24+(AE62-Y62)+(AF62-Z62)/60+(AG62-AA62)/3600+TIME_ZONE_CHANGE</f>
        <v>106.33333333333333</v>
      </c>
      <c r="AI62" s="1">
        <f>INT(AH62)</f>
        <v>106</v>
      </c>
      <c r="AJ62" s="1">
        <f t="shared" si="83"/>
        <v>19</v>
      </c>
      <c r="AK62" s="1">
        <f t="shared" si="84"/>
        <v>59.999999999983004</v>
      </c>
      <c r="AL62" s="36">
        <f t="shared" si="85"/>
        <v>3</v>
      </c>
      <c r="AM62" s="36">
        <f t="shared" si="86"/>
        <v>11</v>
      </c>
      <c r="AN62" s="36">
        <f t="shared" si="87"/>
        <v>36</v>
      </c>
      <c r="AO62" s="37">
        <f t="shared" si="88"/>
        <v>35.03936095559038</v>
      </c>
      <c r="AQ62" s="53">
        <v>9.582056999206543</v>
      </c>
      <c r="AS62" s="72">
        <f>636/AH62</f>
        <v>5.9811912225705335</v>
      </c>
    </row>
    <row r="63" spans="1:45" ht="15">
      <c r="A63" s="17" t="s">
        <v>33</v>
      </c>
      <c r="B63" s="42">
        <v>4</v>
      </c>
      <c r="C63" s="18" t="s">
        <v>275</v>
      </c>
      <c r="D63" s="19" t="s">
        <v>276</v>
      </c>
      <c r="F63" s="20">
        <v>910.7000122070312</v>
      </c>
      <c r="G63" s="20">
        <v>702.5999755859375</v>
      </c>
      <c r="H63" s="20">
        <v>584.5999755859375</v>
      </c>
      <c r="I63" s="20">
        <v>508.6000061035156</v>
      </c>
      <c r="J63" s="20">
        <v>429.5</v>
      </c>
      <c r="K63" s="20">
        <v>389.8999938964844</v>
      </c>
      <c r="L63" s="20">
        <v>362.70001220703125</v>
      </c>
      <c r="N63" s="22">
        <v>1.0740000009536743</v>
      </c>
      <c r="O63" s="22"/>
      <c r="P63" s="38">
        <f t="shared" si="81"/>
        <v>106</v>
      </c>
      <c r="Q63" s="39">
        <f t="shared" si="81"/>
        <v>19</v>
      </c>
      <c r="R63" s="40">
        <f t="shared" si="81"/>
        <v>59.999999999983004</v>
      </c>
      <c r="T63" s="32">
        <f t="shared" si="68"/>
        <v>114.20200010140736</v>
      </c>
      <c r="U63" s="31">
        <v>83.39534456107295</v>
      </c>
      <c r="V63" s="34">
        <f t="shared" si="69"/>
        <v>2</v>
      </c>
      <c r="W63" s="34">
        <f t="shared" si="70"/>
        <v>7</v>
      </c>
      <c r="X63" s="35">
        <f t="shared" si="82"/>
        <v>0</v>
      </c>
      <c r="Y63" s="35">
        <f t="shared" si="82"/>
        <v>13</v>
      </c>
      <c r="Z63" s="35">
        <f t="shared" si="82"/>
        <v>40</v>
      </c>
      <c r="AA63" s="35">
        <f t="shared" si="82"/>
        <v>0</v>
      </c>
      <c r="AD63" s="57">
        <v>5</v>
      </c>
      <c r="AE63" s="58">
        <v>0</v>
      </c>
      <c r="AF63" s="58">
        <v>0</v>
      </c>
      <c r="AG63" s="59">
        <v>0</v>
      </c>
      <c r="AH63" s="1">
        <f t="shared" si="71"/>
        <v>106.33333333333333</v>
      </c>
      <c r="AI63" s="1">
        <f t="shared" si="72"/>
        <v>106</v>
      </c>
      <c r="AJ63" s="1">
        <f t="shared" si="83"/>
        <v>19</v>
      </c>
      <c r="AK63" s="1">
        <f t="shared" si="84"/>
        <v>59.999999999983004</v>
      </c>
      <c r="AL63" s="36">
        <f t="shared" si="85"/>
        <v>3</v>
      </c>
      <c r="AM63" s="36">
        <f t="shared" si="86"/>
        <v>11</v>
      </c>
      <c r="AN63" s="36">
        <f t="shared" si="87"/>
        <v>23</v>
      </c>
      <c r="AO63" s="37">
        <f t="shared" si="88"/>
        <v>43.24041986261727</v>
      </c>
      <c r="AQ63" s="53">
        <v>9.613212585449219</v>
      </c>
      <c r="AS63" s="72">
        <f t="shared" si="79"/>
        <v>5.9811912225705335</v>
      </c>
    </row>
    <row r="64" spans="1:45" ht="15">
      <c r="A64" s="17" t="s">
        <v>33</v>
      </c>
      <c r="B64" s="42">
        <v>4</v>
      </c>
      <c r="C64" s="18" t="s">
        <v>277</v>
      </c>
      <c r="D64" s="19" t="s">
        <v>278</v>
      </c>
      <c r="F64" s="20">
        <v>923.2999877929688</v>
      </c>
      <c r="G64" s="20">
        <v>708.7000122070312</v>
      </c>
      <c r="H64" s="20">
        <v>587.0999755859375</v>
      </c>
      <c r="I64" s="20">
        <v>509</v>
      </c>
      <c r="J64" s="20">
        <v>429.79998779296875</v>
      </c>
      <c r="K64" s="20">
        <v>392.3999938964844</v>
      </c>
      <c r="L64" s="20">
        <v>367.5</v>
      </c>
      <c r="N64" s="22">
        <v>1.0820000171661377</v>
      </c>
      <c r="O64" s="22"/>
      <c r="P64" s="38">
        <f t="shared" si="65"/>
        <v>106</v>
      </c>
      <c r="Q64" s="39">
        <f t="shared" si="66"/>
        <v>19</v>
      </c>
      <c r="R64" s="40">
        <f t="shared" si="67"/>
        <v>59.999999999983004</v>
      </c>
      <c r="T64" s="32">
        <f t="shared" si="68"/>
        <v>115.0526684919993</v>
      </c>
      <c r="U64" s="31">
        <v>82.9815386266809</v>
      </c>
      <c r="V64" s="34">
        <f t="shared" si="69"/>
        <v>4</v>
      </c>
      <c r="W64" s="34">
        <f t="shared" si="70"/>
        <v>5</v>
      </c>
      <c r="X64" s="35">
        <f t="shared" si="80"/>
        <v>0</v>
      </c>
      <c r="Y64" s="35">
        <f t="shared" si="80"/>
        <v>13</v>
      </c>
      <c r="Z64" s="35">
        <f t="shared" si="80"/>
        <v>40</v>
      </c>
      <c r="AA64" s="35">
        <f t="shared" si="80"/>
        <v>0</v>
      </c>
      <c r="AD64" s="57">
        <v>5</v>
      </c>
      <c r="AE64" s="58">
        <v>0</v>
      </c>
      <c r="AF64" s="58">
        <v>0</v>
      </c>
      <c r="AG64" s="59">
        <v>0</v>
      </c>
      <c r="AH64" s="1">
        <f t="shared" si="71"/>
        <v>106.33333333333333</v>
      </c>
      <c r="AI64" s="1">
        <f t="shared" si="72"/>
        <v>106</v>
      </c>
      <c r="AJ64" s="1">
        <f t="shared" si="73"/>
        <v>19</v>
      </c>
      <c r="AK64" s="1">
        <f t="shared" si="74"/>
        <v>59.999999999983004</v>
      </c>
      <c r="AL64" s="36">
        <f t="shared" si="75"/>
        <v>3</v>
      </c>
      <c r="AM64" s="36">
        <f t="shared" si="76"/>
        <v>10</v>
      </c>
      <c r="AN64" s="36">
        <f t="shared" si="77"/>
        <v>58</v>
      </c>
      <c r="AO64" s="37">
        <f t="shared" si="78"/>
        <v>53.539056051231455</v>
      </c>
      <c r="AQ64" s="53">
        <v>9.673933982849121</v>
      </c>
      <c r="AS64" s="72">
        <f t="shared" si="79"/>
        <v>5.9811912225705335</v>
      </c>
    </row>
    <row r="65" spans="1:45" ht="15">
      <c r="A65" s="17" t="s">
        <v>33</v>
      </c>
      <c r="B65" s="42">
        <v>4</v>
      </c>
      <c r="C65" s="18" t="s">
        <v>40</v>
      </c>
      <c r="D65" s="19" t="s">
        <v>116</v>
      </c>
      <c r="F65" s="20">
        <v>916.5</v>
      </c>
      <c r="G65" s="20">
        <v>707.2999877929688</v>
      </c>
      <c r="H65" s="20">
        <v>589.5999755859375</v>
      </c>
      <c r="I65" s="20">
        <v>515.5</v>
      </c>
      <c r="J65" s="20">
        <v>441.1000061035156</v>
      </c>
      <c r="K65" s="20">
        <v>406.3999938964844</v>
      </c>
      <c r="L65" s="20">
        <v>383.70001220703125</v>
      </c>
      <c r="N65" s="22">
        <v>0</v>
      </c>
      <c r="O65" s="22"/>
      <c r="P65" s="38">
        <f t="shared" si="65"/>
        <v>106</v>
      </c>
      <c r="Q65" s="39">
        <f t="shared" si="66"/>
        <v>19</v>
      </c>
      <c r="R65" s="40">
        <f t="shared" si="67"/>
        <v>59.999999999983004</v>
      </c>
      <c r="T65" s="32">
        <f t="shared" si="68"/>
        <v>1000</v>
      </c>
      <c r="U65" s="31">
        <v>82.71697540449753</v>
      </c>
      <c r="V65" s="34">
        <f t="shared" si="69"/>
        <v>11</v>
      </c>
      <c r="W65" s="34">
        <f t="shared" si="70"/>
        <v>4</v>
      </c>
      <c r="X65" s="35">
        <f t="shared" si="80"/>
        <v>0</v>
      </c>
      <c r="Y65" s="35">
        <f t="shared" si="80"/>
        <v>13</v>
      </c>
      <c r="Z65" s="35">
        <f t="shared" si="80"/>
        <v>40</v>
      </c>
      <c r="AA65" s="35">
        <f t="shared" si="80"/>
        <v>0</v>
      </c>
      <c r="AD65" s="57">
        <v>5</v>
      </c>
      <c r="AE65" s="58">
        <v>0</v>
      </c>
      <c r="AF65" s="58">
        <v>0</v>
      </c>
      <c r="AG65" s="59">
        <v>0</v>
      </c>
      <c r="AH65" s="1">
        <f t="shared" si="71"/>
        <v>106.33333333333333</v>
      </c>
      <c r="AI65" s="1">
        <f t="shared" si="72"/>
        <v>106</v>
      </c>
      <c r="AJ65" s="1">
        <f t="shared" si="73"/>
        <v>19</v>
      </c>
      <c r="AK65" s="1">
        <f t="shared" si="74"/>
        <v>59.999999999983004</v>
      </c>
      <c r="AL65" s="36">
        <f t="shared" si="75"/>
        <v>3</v>
      </c>
      <c r="AM65" s="36">
        <f t="shared" si="76"/>
        <v>10</v>
      </c>
      <c r="AN65" s="36">
        <f t="shared" si="77"/>
        <v>43</v>
      </c>
      <c r="AO65" s="37">
        <f t="shared" si="78"/>
        <v>1.1114561911090277</v>
      </c>
      <c r="AQ65" s="53">
        <v>9.713154792785645</v>
      </c>
      <c r="AS65" s="72">
        <f t="shared" si="79"/>
        <v>5.9811912225705335</v>
      </c>
    </row>
    <row r="66" spans="1:45" ht="15">
      <c r="A66" s="17" t="s">
        <v>33</v>
      </c>
      <c r="B66" s="42">
        <v>4</v>
      </c>
      <c r="C66" s="18" t="s">
        <v>279</v>
      </c>
      <c r="D66" s="19" t="s">
        <v>280</v>
      </c>
      <c r="F66" s="20">
        <v>962.5</v>
      </c>
      <c r="G66" s="20">
        <v>731</v>
      </c>
      <c r="H66" s="20">
        <v>600.4000244140625</v>
      </c>
      <c r="I66" s="20">
        <v>517.4000244140625</v>
      </c>
      <c r="J66" s="20">
        <v>434.70001220703125</v>
      </c>
      <c r="K66" s="20">
        <v>396.3999938964844</v>
      </c>
      <c r="L66" s="20">
        <v>371.3999938964844</v>
      </c>
      <c r="N66" s="22">
        <v>0</v>
      </c>
      <c r="O66" s="22"/>
      <c r="P66" s="38">
        <f t="shared" si="65"/>
        <v>106</v>
      </c>
      <c r="Q66" s="39">
        <f t="shared" si="66"/>
        <v>19</v>
      </c>
      <c r="R66" s="40">
        <f t="shared" si="67"/>
        <v>59.999999999983004</v>
      </c>
      <c r="T66" s="32">
        <f t="shared" si="68"/>
        <v>1000</v>
      </c>
      <c r="U66" s="31">
        <v>81.14992584472878</v>
      </c>
      <c r="V66" s="34">
        <f t="shared" si="69"/>
        <v>11</v>
      </c>
      <c r="W66" s="34">
        <f t="shared" si="70"/>
        <v>3</v>
      </c>
      <c r="X66" s="35">
        <f t="shared" si="80"/>
        <v>0</v>
      </c>
      <c r="Y66" s="35">
        <f t="shared" si="80"/>
        <v>13</v>
      </c>
      <c r="Z66" s="35">
        <f t="shared" si="80"/>
        <v>40</v>
      </c>
      <c r="AA66" s="35">
        <f t="shared" si="80"/>
        <v>0</v>
      </c>
      <c r="AD66" s="57">
        <v>5</v>
      </c>
      <c r="AE66" s="58">
        <v>0</v>
      </c>
      <c r="AF66" s="58">
        <v>0</v>
      </c>
      <c r="AG66" s="59">
        <v>0</v>
      </c>
      <c r="AH66" s="1">
        <f t="shared" si="71"/>
        <v>106.33333333333333</v>
      </c>
      <c r="AI66" s="1">
        <f t="shared" si="72"/>
        <v>106</v>
      </c>
      <c r="AJ66" s="1">
        <f t="shared" si="73"/>
        <v>19</v>
      </c>
      <c r="AK66" s="1">
        <f t="shared" si="74"/>
        <v>59.999999999983004</v>
      </c>
      <c r="AL66" s="36">
        <f t="shared" si="75"/>
        <v>3</v>
      </c>
      <c r="AM66" s="36">
        <f t="shared" si="76"/>
        <v>9</v>
      </c>
      <c r="AN66" s="36">
        <f t="shared" si="77"/>
        <v>8</v>
      </c>
      <c r="AO66" s="37">
        <f t="shared" si="78"/>
        <v>59.73304102360271</v>
      </c>
      <c r="AQ66" s="53">
        <v>9.951544761657715</v>
      </c>
      <c r="AS66" s="72">
        <f t="shared" si="79"/>
        <v>5.9811912225705335</v>
      </c>
    </row>
    <row r="67" spans="1:45" ht="15">
      <c r="A67" s="17" t="s">
        <v>33</v>
      </c>
      <c r="B67" s="42">
        <v>4</v>
      </c>
      <c r="C67" s="28" t="s">
        <v>189</v>
      </c>
      <c r="D67" s="19" t="s">
        <v>190</v>
      </c>
      <c r="F67" s="20">
        <v>1005.4000244140625</v>
      </c>
      <c r="G67" s="20">
        <v>754.5999755859375</v>
      </c>
      <c r="H67" s="20">
        <v>612.5999755859375</v>
      </c>
      <c r="I67" s="20">
        <v>518.9000244140625</v>
      </c>
      <c r="J67" s="20">
        <v>424.29998779296875</v>
      </c>
      <c r="K67" s="20">
        <v>379.70001220703125</v>
      </c>
      <c r="L67" s="20">
        <v>351.1000061035156</v>
      </c>
      <c r="N67" s="22">
        <v>1.069000005722046</v>
      </c>
      <c r="O67" s="22"/>
      <c r="P67" s="38">
        <f t="shared" si="65"/>
        <v>106</v>
      </c>
      <c r="Q67" s="39">
        <f t="shared" si="66"/>
        <v>19</v>
      </c>
      <c r="R67" s="40">
        <f t="shared" si="67"/>
        <v>59.999999999983004</v>
      </c>
      <c r="T67" s="32">
        <f t="shared" si="68"/>
        <v>113.67033394177754</v>
      </c>
      <c r="U67" s="31">
        <v>79.71149125114326</v>
      </c>
      <c r="V67" s="34">
        <f t="shared" si="69"/>
        <v>1</v>
      </c>
      <c r="W67" s="34">
        <f t="shared" si="70"/>
        <v>1</v>
      </c>
      <c r="X67" s="35">
        <f t="shared" si="80"/>
        <v>0</v>
      </c>
      <c r="Y67" s="35">
        <f t="shared" si="80"/>
        <v>13</v>
      </c>
      <c r="Z67" s="35">
        <f t="shared" si="80"/>
        <v>40</v>
      </c>
      <c r="AA67" s="35">
        <f t="shared" si="80"/>
        <v>0</v>
      </c>
      <c r="AD67" s="57">
        <v>5</v>
      </c>
      <c r="AE67" s="58">
        <v>0</v>
      </c>
      <c r="AF67" s="58">
        <v>0</v>
      </c>
      <c r="AG67" s="59">
        <v>0</v>
      </c>
      <c r="AH67" s="1">
        <f t="shared" si="71"/>
        <v>106.33333333333333</v>
      </c>
      <c r="AI67" s="1">
        <f t="shared" si="72"/>
        <v>106</v>
      </c>
      <c r="AJ67" s="1">
        <f t="shared" si="73"/>
        <v>19</v>
      </c>
      <c r="AK67" s="1">
        <f t="shared" si="74"/>
        <v>59.999999999983004</v>
      </c>
      <c r="AL67" s="36">
        <f t="shared" si="75"/>
        <v>3</v>
      </c>
      <c r="AM67" s="36">
        <f t="shared" si="76"/>
        <v>7</v>
      </c>
      <c r="AN67" s="36">
        <f t="shared" si="77"/>
        <v>42</v>
      </c>
      <c r="AO67" s="37">
        <f t="shared" si="78"/>
        <v>41.36850411572959</v>
      </c>
      <c r="AQ67" s="53">
        <v>10.178751945495605</v>
      </c>
      <c r="AS67" s="72">
        <f t="shared" si="79"/>
        <v>5.9811912225705335</v>
      </c>
    </row>
    <row r="68" spans="1:45" ht="15">
      <c r="A68" s="17" t="s">
        <v>33</v>
      </c>
      <c r="B68" s="42">
        <v>4</v>
      </c>
      <c r="C68" s="18" t="s">
        <v>281</v>
      </c>
      <c r="D68" s="19" t="s">
        <v>191</v>
      </c>
      <c r="F68" s="20">
        <v>952.2000122070312</v>
      </c>
      <c r="G68" s="20">
        <v>728</v>
      </c>
      <c r="H68" s="20">
        <v>600.7999877929688</v>
      </c>
      <c r="I68" s="20">
        <v>519</v>
      </c>
      <c r="J68" s="20">
        <v>435.20001220703125</v>
      </c>
      <c r="K68" s="20">
        <v>394.6000061035156</v>
      </c>
      <c r="L68" s="20">
        <v>367.5</v>
      </c>
      <c r="N68" s="22">
        <v>0</v>
      </c>
      <c r="O68" s="22"/>
      <c r="P68" s="50">
        <f t="shared" si="65"/>
        <v>106</v>
      </c>
      <c r="Q68" s="51">
        <f t="shared" si="66"/>
        <v>19</v>
      </c>
      <c r="R68" s="52">
        <f t="shared" si="67"/>
        <v>59.999999999983004</v>
      </c>
      <c r="T68" s="32">
        <f t="shared" si="68"/>
        <v>1000</v>
      </c>
      <c r="U68" s="31">
        <v>81.10445768076788</v>
      </c>
      <c r="V68" s="34">
        <f t="shared" si="69"/>
        <v>11</v>
      </c>
      <c r="W68" s="34">
        <f t="shared" si="70"/>
        <v>2</v>
      </c>
      <c r="X68" s="35">
        <f t="shared" si="80"/>
        <v>0</v>
      </c>
      <c r="Y68" s="35">
        <f t="shared" si="80"/>
        <v>13</v>
      </c>
      <c r="Z68" s="35">
        <f t="shared" si="80"/>
        <v>40</v>
      </c>
      <c r="AA68" s="35">
        <f t="shared" si="80"/>
        <v>0</v>
      </c>
      <c r="AD68" s="60">
        <v>5</v>
      </c>
      <c r="AE68" s="61">
        <v>0</v>
      </c>
      <c r="AF68" s="61">
        <v>0</v>
      </c>
      <c r="AG68" s="62">
        <v>0</v>
      </c>
      <c r="AH68" s="1">
        <f t="shared" si="71"/>
        <v>106.33333333333333</v>
      </c>
      <c r="AI68" s="1">
        <f t="shared" si="72"/>
        <v>106</v>
      </c>
      <c r="AJ68" s="1">
        <f t="shared" si="73"/>
        <v>19</v>
      </c>
      <c r="AK68" s="1">
        <f t="shared" si="74"/>
        <v>59.999999999983004</v>
      </c>
      <c r="AL68" s="36">
        <f t="shared" si="75"/>
        <v>3</v>
      </c>
      <c r="AM68" s="36">
        <f t="shared" si="76"/>
        <v>9</v>
      </c>
      <c r="AN68" s="36">
        <f t="shared" si="77"/>
        <v>6</v>
      </c>
      <c r="AO68" s="37">
        <f t="shared" si="78"/>
        <v>16.047650764347054</v>
      </c>
      <c r="AQ68" s="53">
        <v>9.958608627319336</v>
      </c>
      <c r="AS68" s="72">
        <f t="shared" si="79"/>
        <v>5.9811912225705335</v>
      </c>
    </row>
    <row r="69" spans="1:43" ht="15">
      <c r="A69" s="17"/>
      <c r="B69" s="42"/>
      <c r="F69" s="20"/>
      <c r="G69" s="20"/>
      <c r="H69" s="20"/>
      <c r="I69" s="20"/>
      <c r="J69" s="20"/>
      <c r="K69" s="20"/>
      <c r="L69" s="20"/>
      <c r="N69" s="22"/>
      <c r="O69" s="22"/>
      <c r="P69" s="22"/>
      <c r="Q69" s="22"/>
      <c r="R69" s="22"/>
      <c r="S69" s="22"/>
      <c r="T69" s="32"/>
      <c r="U69" s="31"/>
      <c r="V69" s="34"/>
      <c r="W69" s="34"/>
      <c r="AQ69" s="53"/>
    </row>
    <row r="70" spans="1:43" ht="15">
      <c r="A70" s="8"/>
      <c r="B70" s="10"/>
      <c r="C70" s="9"/>
      <c r="D70" s="10" t="s">
        <v>3</v>
      </c>
      <c r="E70" s="9"/>
      <c r="F70" s="74" t="s">
        <v>4</v>
      </c>
      <c r="G70" s="74"/>
      <c r="H70" s="74"/>
      <c r="I70" s="74"/>
      <c r="J70" s="74"/>
      <c r="K70" s="74"/>
      <c r="L70" s="74"/>
      <c r="M70" s="9"/>
      <c r="N70" s="10" t="s">
        <v>5</v>
      </c>
      <c r="O70" s="22"/>
      <c r="P70" s="12" t="s">
        <v>6</v>
      </c>
      <c r="Q70" s="7"/>
      <c r="R70" s="5"/>
      <c r="T70" s="5" t="s">
        <v>7</v>
      </c>
      <c r="U70" s="5" t="s">
        <v>8</v>
      </c>
      <c r="V70" s="6" t="s">
        <v>5</v>
      </c>
      <c r="W70" s="6" t="s">
        <v>57</v>
      </c>
      <c r="X70" s="5" t="s">
        <v>76</v>
      </c>
      <c r="AD70" s="46" t="s">
        <v>77</v>
      </c>
      <c r="AE70" s="46"/>
      <c r="AF70" s="46"/>
      <c r="AG70" s="46"/>
      <c r="AH70" s="45" t="s">
        <v>87</v>
      </c>
      <c r="AI70" s="46" t="s">
        <v>75</v>
      </c>
      <c r="AJ70" s="46"/>
      <c r="AK70" s="46"/>
      <c r="AL70" s="46" t="s">
        <v>74</v>
      </c>
      <c r="AM70" s="46"/>
      <c r="AN70" s="46"/>
      <c r="AO70" s="46"/>
      <c r="AQ70" s="53"/>
    </row>
    <row r="71" spans="1:43" ht="15">
      <c r="A71" s="13" t="s">
        <v>9</v>
      </c>
      <c r="B71" s="14" t="s">
        <v>73</v>
      </c>
      <c r="C71" s="14" t="s">
        <v>10</v>
      </c>
      <c r="D71" s="14" t="s">
        <v>11</v>
      </c>
      <c r="E71" s="14" t="s">
        <v>12</v>
      </c>
      <c r="F71" s="14" t="s">
        <v>13</v>
      </c>
      <c r="G71" s="14" t="s">
        <v>14</v>
      </c>
      <c r="H71" s="14" t="s">
        <v>15</v>
      </c>
      <c r="I71" s="14" t="s">
        <v>16</v>
      </c>
      <c r="J71" s="14" t="s">
        <v>17</v>
      </c>
      <c r="K71" s="14" t="s">
        <v>18</v>
      </c>
      <c r="L71" s="14" t="s">
        <v>19</v>
      </c>
      <c r="M71" s="14"/>
      <c r="N71" s="14" t="s">
        <v>20</v>
      </c>
      <c r="O71" s="22"/>
      <c r="P71" s="6" t="s">
        <v>21</v>
      </c>
      <c r="Q71" s="16" t="s">
        <v>22</v>
      </c>
      <c r="R71" s="6" t="s">
        <v>23</v>
      </c>
      <c r="T71" s="6" t="s">
        <v>21</v>
      </c>
      <c r="U71" s="6" t="s">
        <v>21</v>
      </c>
      <c r="V71" s="6" t="s">
        <v>56</v>
      </c>
      <c r="W71" s="6" t="s">
        <v>56</v>
      </c>
      <c r="X71" s="6" t="s">
        <v>69</v>
      </c>
      <c r="Y71" s="6" t="s">
        <v>70</v>
      </c>
      <c r="Z71" s="6" t="s">
        <v>71</v>
      </c>
      <c r="AA71" s="6" t="s">
        <v>72</v>
      </c>
      <c r="AD71" s="45" t="s">
        <v>65</v>
      </c>
      <c r="AE71" s="45" t="s">
        <v>66</v>
      </c>
      <c r="AF71" s="45" t="s">
        <v>67</v>
      </c>
      <c r="AG71" s="45" t="s">
        <v>68</v>
      </c>
      <c r="AH71" s="46" t="s">
        <v>88</v>
      </c>
      <c r="AI71" s="46" t="s">
        <v>66</v>
      </c>
      <c r="AJ71" s="46" t="s">
        <v>67</v>
      </c>
      <c r="AK71" s="46" t="s">
        <v>68</v>
      </c>
      <c r="AL71" s="45" t="s">
        <v>65</v>
      </c>
      <c r="AM71" s="45" t="s">
        <v>66</v>
      </c>
      <c r="AN71" s="45" t="s">
        <v>67</v>
      </c>
      <c r="AO71" s="45" t="s">
        <v>68</v>
      </c>
      <c r="AQ71" s="53"/>
    </row>
    <row r="72" spans="1:45" ht="15">
      <c r="A72" s="17" t="s">
        <v>33</v>
      </c>
      <c r="B72" s="42">
        <v>5</v>
      </c>
      <c r="C72" s="18" t="s">
        <v>282</v>
      </c>
      <c r="D72" s="19" t="s">
        <v>283</v>
      </c>
      <c r="F72" s="20">
        <v>892.2999877929688</v>
      </c>
      <c r="G72" s="20">
        <v>685.5</v>
      </c>
      <c r="H72" s="20">
        <v>568.5999755859375</v>
      </c>
      <c r="I72" s="20">
        <v>494</v>
      </c>
      <c r="J72" s="20">
        <v>417.5</v>
      </c>
      <c r="K72" s="20">
        <v>379.3999938964844</v>
      </c>
      <c r="L72" s="20">
        <v>353.20001220703125</v>
      </c>
      <c r="N72" s="22">
        <v>1.1050000190734863</v>
      </c>
      <c r="O72" s="22"/>
      <c r="P72" s="47">
        <f aca="true" t="shared" si="90" ref="P72:P79">AI72</f>
        <v>106</v>
      </c>
      <c r="Q72" s="48">
        <f aca="true" t="shared" si="91" ref="Q72:Q79">AJ72</f>
        <v>10</v>
      </c>
      <c r="R72" s="49">
        <f aca="true" t="shared" si="92" ref="R72:R79">AK72</f>
        <v>1.708633234898116E-11</v>
      </c>
      <c r="T72" s="32">
        <f aca="true" t="shared" si="93" ref="T72:T79">IF(N72=0,1000,(P72+Q72/60+R72/3600)*N72)</f>
        <v>117.31416869163513</v>
      </c>
      <c r="U72" s="31">
        <v>85.5521548383316</v>
      </c>
      <c r="V72" s="34">
        <f aca="true" t="shared" si="94" ref="V72:W79">RANK(T72,T$72:T$79,1)</f>
        <v>8</v>
      </c>
      <c r="W72" s="34">
        <f t="shared" si="94"/>
        <v>6</v>
      </c>
      <c r="X72" s="36">
        <v>0</v>
      </c>
      <c r="Y72" s="36">
        <v>13</v>
      </c>
      <c r="Z72" s="36">
        <v>50</v>
      </c>
      <c r="AA72" s="36">
        <v>0</v>
      </c>
      <c r="AD72" s="54">
        <v>5</v>
      </c>
      <c r="AE72" s="55">
        <v>0</v>
      </c>
      <c r="AF72" s="55">
        <v>0</v>
      </c>
      <c r="AG72" s="56">
        <v>0</v>
      </c>
      <c r="AH72" s="1">
        <f aca="true" t="shared" si="95" ref="AH72:AH79">(AD72-X72)*24+(AE72-Y72)+(AF72-Z72)/60+(AG72-AA72)/3600+TIME_ZONE_CHANGE</f>
        <v>106.16666666666667</v>
      </c>
      <c r="AI72" s="1">
        <f aca="true" t="shared" si="96" ref="AI72:AI79">INT(AH72)</f>
        <v>106</v>
      </c>
      <c r="AJ72" s="1">
        <f aca="true" t="shared" si="97" ref="AJ72:AJ79">INT((AH72-AI72)*60)</f>
        <v>10</v>
      </c>
      <c r="AK72" s="1">
        <f aca="true" t="shared" si="98" ref="AK72:AK79">(AH72-AI72-AJ72/60)*3600</f>
        <v>1.708633234898116E-11</v>
      </c>
      <c r="AL72" s="36">
        <f aca="true" t="shared" si="99" ref="AL72:AL79">INT(U72/24)</f>
        <v>3</v>
      </c>
      <c r="AM72" s="36">
        <f aca="true" t="shared" si="100" ref="AM72:AM79">INT(U72-AL72*24)</f>
        <v>13</v>
      </c>
      <c r="AN72" s="36">
        <f aca="true" t="shared" si="101" ref="AN72:AN79">INT((U72-AL72*24-AM72)*60)</f>
        <v>33</v>
      </c>
      <c r="AO72" s="37">
        <f aca="true" t="shared" si="102" ref="AO72:AO79">U72*3600-AL72*24*3600-AM72*3600-AN72*60</f>
        <v>7.757417993794661</v>
      </c>
      <c r="AQ72" s="53">
        <v>9.309438705444336</v>
      </c>
      <c r="AS72" s="72">
        <f aca="true" t="shared" si="103" ref="AS72:AS79">636/AH72</f>
        <v>5.990580847723705</v>
      </c>
    </row>
    <row r="73" spans="1:45" ht="15">
      <c r="A73" s="17" t="s">
        <v>33</v>
      </c>
      <c r="B73" s="42">
        <v>5</v>
      </c>
      <c r="C73" s="18" t="s">
        <v>284</v>
      </c>
      <c r="D73" s="19" t="s">
        <v>285</v>
      </c>
      <c r="F73" s="20">
        <v>887.9000244140625</v>
      </c>
      <c r="G73" s="20">
        <v>683.7000122070312</v>
      </c>
      <c r="H73" s="20">
        <v>568.4000244140625</v>
      </c>
      <c r="I73" s="20">
        <v>494.5</v>
      </c>
      <c r="J73" s="20">
        <v>419.6000061035156</v>
      </c>
      <c r="K73" s="20">
        <v>384.1000061035156</v>
      </c>
      <c r="L73" s="20">
        <v>360.5</v>
      </c>
      <c r="N73" s="22">
        <v>1.0889999866485596</v>
      </c>
      <c r="O73" s="22"/>
      <c r="P73" s="38">
        <f t="shared" si="90"/>
        <v>106</v>
      </c>
      <c r="Q73" s="39">
        <f t="shared" si="91"/>
        <v>10</v>
      </c>
      <c r="R73" s="40">
        <f t="shared" si="92"/>
        <v>1.708633234898116E-11</v>
      </c>
      <c r="T73" s="32">
        <f t="shared" si="93"/>
        <v>115.61549858252208</v>
      </c>
      <c r="U73" s="31">
        <v>85.64233165947147</v>
      </c>
      <c r="V73" s="34">
        <f t="shared" si="94"/>
        <v>4</v>
      </c>
      <c r="W73" s="34">
        <f t="shared" si="94"/>
        <v>8</v>
      </c>
      <c r="X73" s="35">
        <f aca="true" t="shared" si="104" ref="X73:AA77">X72</f>
        <v>0</v>
      </c>
      <c r="Y73" s="35">
        <f t="shared" si="104"/>
        <v>13</v>
      </c>
      <c r="Z73" s="35">
        <f t="shared" si="104"/>
        <v>50</v>
      </c>
      <c r="AA73" s="35">
        <f t="shared" si="104"/>
        <v>0</v>
      </c>
      <c r="AD73" s="57">
        <v>5</v>
      </c>
      <c r="AE73" s="58">
        <v>0</v>
      </c>
      <c r="AF73" s="58">
        <v>0</v>
      </c>
      <c r="AG73" s="59">
        <v>0</v>
      </c>
      <c r="AH73" s="1">
        <f t="shared" si="95"/>
        <v>106.16666666666667</v>
      </c>
      <c r="AI73" s="1">
        <f t="shared" si="96"/>
        <v>106</v>
      </c>
      <c r="AJ73" s="1">
        <f t="shared" si="97"/>
        <v>10</v>
      </c>
      <c r="AK73" s="1">
        <f t="shared" si="98"/>
        <v>1.708633234898116E-11</v>
      </c>
      <c r="AL73" s="36">
        <f t="shared" si="99"/>
        <v>3</v>
      </c>
      <c r="AM73" s="36">
        <f t="shared" si="100"/>
        <v>13</v>
      </c>
      <c r="AN73" s="36">
        <f t="shared" si="101"/>
        <v>38</v>
      </c>
      <c r="AO73" s="37">
        <f t="shared" si="102"/>
        <v>32.393974097270984</v>
      </c>
      <c r="AQ73" s="53">
        <v>9.297208786010742</v>
      </c>
      <c r="AS73" s="72">
        <f t="shared" si="103"/>
        <v>5.990580847723705</v>
      </c>
    </row>
    <row r="74" spans="1:45" ht="15">
      <c r="A74" s="17" t="s">
        <v>33</v>
      </c>
      <c r="B74" s="42">
        <v>5</v>
      </c>
      <c r="C74" s="18" t="s">
        <v>286</v>
      </c>
      <c r="D74" s="19" t="s">
        <v>287</v>
      </c>
      <c r="F74" s="20">
        <v>888.4000244140625</v>
      </c>
      <c r="G74" s="20">
        <v>684</v>
      </c>
      <c r="H74" s="20">
        <v>568.5999755859375</v>
      </c>
      <c r="I74" s="20">
        <v>494.6000061035156</v>
      </c>
      <c r="J74" s="20">
        <v>419.6000061035156</v>
      </c>
      <c r="K74" s="20">
        <v>384</v>
      </c>
      <c r="L74" s="20">
        <v>360.20001220703125</v>
      </c>
      <c r="N74" s="22">
        <v>1.0880000591278076</v>
      </c>
      <c r="O74" s="22"/>
      <c r="P74" s="38">
        <f t="shared" si="90"/>
        <v>106</v>
      </c>
      <c r="Q74" s="39">
        <f t="shared" si="91"/>
        <v>10</v>
      </c>
      <c r="R74" s="40">
        <f t="shared" si="92"/>
        <v>1.708633234898116E-11</v>
      </c>
      <c r="T74" s="32">
        <f t="shared" si="93"/>
        <v>115.50933961073558</v>
      </c>
      <c r="U74" s="31">
        <v>85.60931271831362</v>
      </c>
      <c r="V74" s="34">
        <f t="shared" si="94"/>
        <v>2</v>
      </c>
      <c r="W74" s="34">
        <f t="shared" si="94"/>
        <v>7</v>
      </c>
      <c r="X74" s="35">
        <f t="shared" si="104"/>
        <v>0</v>
      </c>
      <c r="Y74" s="35">
        <f t="shared" si="104"/>
        <v>13</v>
      </c>
      <c r="Z74" s="35">
        <f t="shared" si="104"/>
        <v>50</v>
      </c>
      <c r="AA74" s="35">
        <f t="shared" si="104"/>
        <v>0</v>
      </c>
      <c r="AD74" s="57">
        <v>5</v>
      </c>
      <c r="AE74" s="58">
        <v>0</v>
      </c>
      <c r="AF74" s="58">
        <v>0</v>
      </c>
      <c r="AG74" s="59">
        <v>0</v>
      </c>
      <c r="AH74" s="1">
        <f t="shared" si="95"/>
        <v>106.16666666666667</v>
      </c>
      <c r="AI74" s="1">
        <f t="shared" si="96"/>
        <v>106</v>
      </c>
      <c r="AJ74" s="1">
        <f t="shared" si="97"/>
        <v>10</v>
      </c>
      <c r="AK74" s="1">
        <f t="shared" si="98"/>
        <v>1.708633234898116E-11</v>
      </c>
      <c r="AL74" s="36">
        <f t="shared" si="99"/>
        <v>3</v>
      </c>
      <c r="AM74" s="36">
        <f t="shared" si="100"/>
        <v>13</v>
      </c>
      <c r="AN74" s="36">
        <f t="shared" si="101"/>
        <v>36</v>
      </c>
      <c r="AO74" s="37">
        <f t="shared" si="102"/>
        <v>33.52578592899954</v>
      </c>
      <c r="AQ74" s="53">
        <v>9.301682472229004</v>
      </c>
      <c r="AS74" s="72">
        <f t="shared" si="103"/>
        <v>5.990580847723705</v>
      </c>
    </row>
    <row r="75" spans="1:45" ht="15">
      <c r="A75" s="17" t="s">
        <v>33</v>
      </c>
      <c r="B75" s="42">
        <v>5</v>
      </c>
      <c r="C75" s="18" t="s">
        <v>120</v>
      </c>
      <c r="D75" s="19" t="s">
        <v>121</v>
      </c>
      <c r="F75" s="20">
        <v>895</v>
      </c>
      <c r="G75" s="20">
        <v>688.2999877929688</v>
      </c>
      <c r="H75" s="20">
        <v>571.5999755859375</v>
      </c>
      <c r="I75" s="20">
        <v>497.20001220703125</v>
      </c>
      <c r="J75" s="20">
        <v>421.29998779296875</v>
      </c>
      <c r="K75" s="20">
        <v>384.6000061035156</v>
      </c>
      <c r="L75" s="20">
        <v>360.20001220703125</v>
      </c>
      <c r="N75" s="22">
        <v>1.0959999561309814</v>
      </c>
      <c r="O75" s="22"/>
      <c r="P75" s="38">
        <f aca="true" t="shared" si="105" ref="P75:R77">AI75</f>
        <v>106</v>
      </c>
      <c r="Q75" s="39">
        <f t="shared" si="105"/>
        <v>10</v>
      </c>
      <c r="R75" s="40">
        <f t="shared" si="105"/>
        <v>1.708633234898116E-11</v>
      </c>
      <c r="T75" s="32">
        <f>IF(N75=0,1000,(P75+Q75/60+R75/3600)*N75)</f>
        <v>116.3586620092392</v>
      </c>
      <c r="U75" s="31">
        <v>85.1389695131753</v>
      </c>
      <c r="V75" s="34">
        <f t="shared" si="94"/>
        <v>7</v>
      </c>
      <c r="W75" s="34">
        <f t="shared" si="94"/>
        <v>5</v>
      </c>
      <c r="X75" s="35">
        <f t="shared" si="104"/>
        <v>0</v>
      </c>
      <c r="Y75" s="35">
        <f t="shared" si="104"/>
        <v>13</v>
      </c>
      <c r="Z75" s="35">
        <f t="shared" si="104"/>
        <v>50</v>
      </c>
      <c r="AA75" s="35">
        <f t="shared" si="104"/>
        <v>0</v>
      </c>
      <c r="AD75" s="57">
        <v>5</v>
      </c>
      <c r="AE75" s="58">
        <v>0</v>
      </c>
      <c r="AF75" s="58">
        <v>0</v>
      </c>
      <c r="AG75" s="59">
        <v>0</v>
      </c>
      <c r="AH75" s="1">
        <f>(AD75-X75)*24+(AE75-Y75)+(AF75-Z75)/60+(AG75-AA75)/3600+TIME_ZONE_CHANGE</f>
        <v>106.16666666666667</v>
      </c>
      <c r="AI75" s="1">
        <f>INT(AH75)</f>
        <v>106</v>
      </c>
      <c r="AJ75" s="1">
        <f>INT((AH75-AI75)*60)</f>
        <v>10</v>
      </c>
      <c r="AK75" s="1">
        <f>(AH75-AI75-AJ75/60)*3600</f>
        <v>1.708633234898116E-11</v>
      </c>
      <c r="AL75" s="36">
        <f>INT(U75/24)</f>
        <v>3</v>
      </c>
      <c r="AM75" s="36">
        <f>INT(U75-AL75*24)</f>
        <v>13</v>
      </c>
      <c r="AN75" s="36">
        <f>INT((U75-AL75*24-AM75)*60)</f>
        <v>8</v>
      </c>
      <c r="AO75" s="37">
        <f>U75*3600-AL75*24*3600-AM75*3600-AN75*60</f>
        <v>20.290247431083117</v>
      </c>
      <c r="AQ75" s="53">
        <v>9.365960121154785</v>
      </c>
      <c r="AS75" s="72">
        <f>636/AH75</f>
        <v>5.990580847723705</v>
      </c>
    </row>
    <row r="76" spans="1:45" ht="15">
      <c r="A76" s="17" t="s">
        <v>33</v>
      </c>
      <c r="B76" s="42">
        <v>5</v>
      </c>
      <c r="C76" s="18" t="s">
        <v>52</v>
      </c>
      <c r="D76" s="19" t="s">
        <v>119</v>
      </c>
      <c r="F76" s="20">
        <v>904</v>
      </c>
      <c r="G76" s="20">
        <v>693.7000122070312</v>
      </c>
      <c r="H76" s="20">
        <v>575.0999755859375</v>
      </c>
      <c r="I76" s="20">
        <v>499.29998779296875</v>
      </c>
      <c r="J76" s="20">
        <v>422.29998779296875</v>
      </c>
      <c r="K76" s="20">
        <v>385.5</v>
      </c>
      <c r="L76" s="20">
        <v>361.1000061035156</v>
      </c>
      <c r="N76" s="22">
        <v>1.0880000591278076</v>
      </c>
      <c r="O76" s="22"/>
      <c r="P76" s="38">
        <f t="shared" si="105"/>
        <v>106</v>
      </c>
      <c r="Q76" s="39">
        <f t="shared" si="105"/>
        <v>10</v>
      </c>
      <c r="R76" s="40">
        <f t="shared" si="105"/>
        <v>1.708633234898116E-11</v>
      </c>
      <c r="T76" s="32">
        <f>IF(N76=0,1000,(P76+Q76/60+R76/3600)*N76)</f>
        <v>115.50933961073558</v>
      </c>
      <c r="U76" s="31">
        <v>84.58234000401744</v>
      </c>
      <c r="V76" s="34">
        <f t="shared" si="94"/>
        <v>2</v>
      </c>
      <c r="W76" s="34">
        <f t="shared" si="94"/>
        <v>4</v>
      </c>
      <c r="X76" s="35">
        <f t="shared" si="104"/>
        <v>0</v>
      </c>
      <c r="Y76" s="35">
        <f t="shared" si="104"/>
        <v>13</v>
      </c>
      <c r="Z76" s="35">
        <f t="shared" si="104"/>
        <v>50</v>
      </c>
      <c r="AA76" s="35">
        <f t="shared" si="104"/>
        <v>0</v>
      </c>
      <c r="AD76" s="57">
        <v>5</v>
      </c>
      <c r="AE76" s="58">
        <v>0</v>
      </c>
      <c r="AF76" s="58">
        <v>0</v>
      </c>
      <c r="AG76" s="59">
        <v>0</v>
      </c>
      <c r="AH76" s="1">
        <f>(AD76-X76)*24+(AE76-Y76)+(AF76-Z76)/60+(AG76-AA76)/3600+TIME_ZONE_CHANGE</f>
        <v>106.16666666666667</v>
      </c>
      <c r="AI76" s="1">
        <f>INT(AH76)</f>
        <v>106</v>
      </c>
      <c r="AJ76" s="1">
        <f>INT((AH76-AI76)*60)</f>
        <v>10</v>
      </c>
      <c r="AK76" s="1">
        <f>(AH76-AI76-AJ76/60)*3600</f>
        <v>1.708633234898116E-11</v>
      </c>
      <c r="AL76" s="36">
        <f>INT(U76/24)</f>
        <v>3</v>
      </c>
      <c r="AM76" s="36">
        <f>INT(U76-AL76*24)</f>
        <v>12</v>
      </c>
      <c r="AN76" s="36">
        <f>INT((U76-AL76*24-AM76)*60)</f>
        <v>34</v>
      </c>
      <c r="AO76" s="37">
        <f>U76*3600-AL76*24*3600-AM76*3600-AN76*60</f>
        <v>56.42401446279837</v>
      </c>
      <c r="AQ76" s="53">
        <v>9.44336223602295</v>
      </c>
      <c r="AS76" s="72">
        <f>636/AH76</f>
        <v>5.990580847723705</v>
      </c>
    </row>
    <row r="77" spans="1:45" ht="15">
      <c r="A77" s="17" t="s">
        <v>33</v>
      </c>
      <c r="B77" s="42">
        <v>5</v>
      </c>
      <c r="C77" s="18" t="s">
        <v>233</v>
      </c>
      <c r="D77" s="19" t="s">
        <v>122</v>
      </c>
      <c r="F77" s="20">
        <v>907.2999877929688</v>
      </c>
      <c r="G77" s="20">
        <v>695.5999755859375</v>
      </c>
      <c r="H77" s="20">
        <v>576.0999755859375</v>
      </c>
      <c r="I77" s="20">
        <v>499.79998779296875</v>
      </c>
      <c r="J77" s="20">
        <v>422.20001220703125</v>
      </c>
      <c r="K77" s="20">
        <v>384.6000061035156</v>
      </c>
      <c r="L77" s="20">
        <v>359.3999938964844</v>
      </c>
      <c r="N77" s="22">
        <v>1.0870000123977661</v>
      </c>
      <c r="O77" s="22"/>
      <c r="P77" s="38">
        <f t="shared" si="105"/>
        <v>106</v>
      </c>
      <c r="Q77" s="39">
        <f t="shared" si="105"/>
        <v>10</v>
      </c>
      <c r="R77" s="40">
        <f t="shared" si="105"/>
        <v>1.708633234898116E-11</v>
      </c>
      <c r="T77" s="32">
        <f t="shared" si="93"/>
        <v>115.40316798289618</v>
      </c>
      <c r="U77" s="31">
        <v>84.41613162873341</v>
      </c>
      <c r="V77" s="34">
        <f t="shared" si="94"/>
        <v>1</v>
      </c>
      <c r="W77" s="34">
        <f t="shared" si="94"/>
        <v>3</v>
      </c>
      <c r="X77" s="35">
        <f t="shared" si="104"/>
        <v>0</v>
      </c>
      <c r="Y77" s="35">
        <f t="shared" si="104"/>
        <v>13</v>
      </c>
      <c r="Z77" s="35">
        <f t="shared" si="104"/>
        <v>50</v>
      </c>
      <c r="AA77" s="35">
        <f t="shared" si="104"/>
        <v>0</v>
      </c>
      <c r="AD77" s="57">
        <v>5</v>
      </c>
      <c r="AE77" s="58">
        <v>0</v>
      </c>
      <c r="AF77" s="58">
        <v>0</v>
      </c>
      <c r="AG77" s="59">
        <v>0</v>
      </c>
      <c r="AH77" s="1">
        <f t="shared" si="95"/>
        <v>106.16666666666667</v>
      </c>
      <c r="AI77" s="1">
        <f t="shared" si="96"/>
        <v>106</v>
      </c>
      <c r="AJ77" s="1">
        <f>INT((AH77-AI77)*60)</f>
        <v>10</v>
      </c>
      <c r="AK77" s="1">
        <f>(AH77-AI77-AJ77/60)*3600</f>
        <v>1.708633234898116E-11</v>
      </c>
      <c r="AL77" s="36">
        <f>INT(U77/24)</f>
        <v>3</v>
      </c>
      <c r="AM77" s="36">
        <f>INT(U77-AL77*24)</f>
        <v>12</v>
      </c>
      <c r="AN77" s="36">
        <f>INT((U77-AL77*24-AM77)*60)</f>
        <v>24</v>
      </c>
      <c r="AO77" s="37">
        <f>U77*3600-AL77*24*3600-AM77*3600-AN77*60</f>
        <v>58.07386344025144</v>
      </c>
      <c r="AQ77" s="53">
        <v>9.466753959655762</v>
      </c>
      <c r="AS77" s="72">
        <f t="shared" si="103"/>
        <v>5.990580847723705</v>
      </c>
    </row>
    <row r="78" spans="1:45" ht="15">
      <c r="A78" s="17" t="s">
        <v>33</v>
      </c>
      <c r="B78" s="42">
        <v>5</v>
      </c>
      <c r="C78" s="18" t="s">
        <v>38</v>
      </c>
      <c r="D78" s="19" t="s">
        <v>123</v>
      </c>
      <c r="F78" s="20">
        <v>908.2000122070312</v>
      </c>
      <c r="G78" s="20">
        <v>696.2000122070312</v>
      </c>
      <c r="H78" s="20">
        <v>576.5</v>
      </c>
      <c r="I78" s="20">
        <v>500.29998779296875</v>
      </c>
      <c r="J78" s="20">
        <v>423.1000061035156</v>
      </c>
      <c r="K78" s="20">
        <v>386.29998779296875</v>
      </c>
      <c r="L78" s="20">
        <v>362.20001220703125</v>
      </c>
      <c r="N78" s="22">
        <v>1.090999960899353</v>
      </c>
      <c r="O78" s="22"/>
      <c r="P78" s="38">
        <f t="shared" si="90"/>
        <v>106</v>
      </c>
      <c r="Q78" s="39">
        <f t="shared" si="91"/>
        <v>10</v>
      </c>
      <c r="R78" s="40">
        <f t="shared" si="92"/>
        <v>1.708633234898116E-11</v>
      </c>
      <c r="T78" s="32">
        <f t="shared" si="93"/>
        <v>115.82782918214798</v>
      </c>
      <c r="U78" s="31">
        <v>84.35726786172522</v>
      </c>
      <c r="V78" s="34">
        <f t="shared" si="94"/>
        <v>5</v>
      </c>
      <c r="W78" s="34">
        <f t="shared" si="94"/>
        <v>2</v>
      </c>
      <c r="X78" s="35">
        <f aca="true" t="shared" si="106" ref="X78:AA79">X77</f>
        <v>0</v>
      </c>
      <c r="Y78" s="35">
        <f t="shared" si="106"/>
        <v>13</v>
      </c>
      <c r="Z78" s="35">
        <f t="shared" si="106"/>
        <v>50</v>
      </c>
      <c r="AA78" s="35">
        <f t="shared" si="106"/>
        <v>0</v>
      </c>
      <c r="AD78" s="57">
        <v>5</v>
      </c>
      <c r="AE78" s="58">
        <v>0</v>
      </c>
      <c r="AF78" s="58">
        <v>0</v>
      </c>
      <c r="AG78" s="59">
        <v>0</v>
      </c>
      <c r="AH78" s="1">
        <f t="shared" si="95"/>
        <v>106.16666666666667</v>
      </c>
      <c r="AI78" s="1">
        <f t="shared" si="96"/>
        <v>106</v>
      </c>
      <c r="AJ78" s="1">
        <f t="shared" si="97"/>
        <v>10</v>
      </c>
      <c r="AK78" s="1">
        <f t="shared" si="98"/>
        <v>1.708633234898116E-11</v>
      </c>
      <c r="AL78" s="36">
        <f t="shared" si="99"/>
        <v>3</v>
      </c>
      <c r="AM78" s="36">
        <f t="shared" si="100"/>
        <v>12</v>
      </c>
      <c r="AN78" s="36">
        <f t="shared" si="101"/>
        <v>21</v>
      </c>
      <c r="AO78" s="37">
        <f t="shared" si="102"/>
        <v>26.164302210789174</v>
      </c>
      <c r="AQ78" s="53">
        <v>9.475069046020508</v>
      </c>
      <c r="AS78" s="72">
        <f t="shared" si="103"/>
        <v>5.990580847723705</v>
      </c>
    </row>
    <row r="79" spans="1:45" ht="15">
      <c r="A79" s="17" t="s">
        <v>33</v>
      </c>
      <c r="B79" s="42">
        <v>5</v>
      </c>
      <c r="C79" s="18" t="s">
        <v>42</v>
      </c>
      <c r="D79" s="19" t="s">
        <v>124</v>
      </c>
      <c r="F79" s="20">
        <v>907.0999755859375</v>
      </c>
      <c r="G79" s="20">
        <v>696.2000122070312</v>
      </c>
      <c r="H79" s="20">
        <v>577.0999755859375</v>
      </c>
      <c r="I79" s="20">
        <v>501</v>
      </c>
      <c r="J79" s="20">
        <v>423.6000061035156</v>
      </c>
      <c r="K79" s="20">
        <v>385.8999938964844</v>
      </c>
      <c r="L79" s="20">
        <v>360.20001220703125</v>
      </c>
      <c r="N79" s="22">
        <v>1.093000054359436</v>
      </c>
      <c r="O79" s="22"/>
      <c r="P79" s="50">
        <f t="shared" si="90"/>
        <v>106</v>
      </c>
      <c r="Q79" s="51">
        <f t="shared" si="91"/>
        <v>10</v>
      </c>
      <c r="R79" s="52">
        <f t="shared" si="92"/>
        <v>1.708633234898116E-11</v>
      </c>
      <c r="T79" s="32">
        <f t="shared" si="93"/>
        <v>116.0401724378268</v>
      </c>
      <c r="U79" s="31">
        <v>84.28842158328602</v>
      </c>
      <c r="V79" s="34">
        <f t="shared" si="94"/>
        <v>6</v>
      </c>
      <c r="W79" s="34">
        <f t="shared" si="94"/>
        <v>1</v>
      </c>
      <c r="X79" s="35">
        <f t="shared" si="106"/>
        <v>0</v>
      </c>
      <c r="Y79" s="35">
        <f t="shared" si="106"/>
        <v>13</v>
      </c>
      <c r="Z79" s="35">
        <f t="shared" si="106"/>
        <v>50</v>
      </c>
      <c r="AA79" s="35">
        <f t="shared" si="106"/>
        <v>0</v>
      </c>
      <c r="AD79" s="60">
        <v>5</v>
      </c>
      <c r="AE79" s="61">
        <v>0</v>
      </c>
      <c r="AF79" s="61">
        <v>0</v>
      </c>
      <c r="AG79" s="62">
        <v>0</v>
      </c>
      <c r="AH79" s="1">
        <f t="shared" si="95"/>
        <v>106.16666666666667</v>
      </c>
      <c r="AI79" s="1">
        <f t="shared" si="96"/>
        <v>106</v>
      </c>
      <c r="AJ79" s="1">
        <f t="shared" si="97"/>
        <v>10</v>
      </c>
      <c r="AK79" s="1">
        <f t="shared" si="98"/>
        <v>1.708633234898116E-11</v>
      </c>
      <c r="AL79" s="36">
        <f t="shared" si="99"/>
        <v>3</v>
      </c>
      <c r="AM79" s="36">
        <f t="shared" si="100"/>
        <v>12</v>
      </c>
      <c r="AN79" s="36">
        <f t="shared" si="101"/>
        <v>17</v>
      </c>
      <c r="AO79" s="37">
        <f t="shared" si="102"/>
        <v>18.31769982969854</v>
      </c>
      <c r="AQ79" s="53">
        <v>9.484814643859863</v>
      </c>
      <c r="AS79" s="72">
        <f t="shared" si="103"/>
        <v>5.990580847723705</v>
      </c>
    </row>
    <row r="80" spans="1:43" ht="15">
      <c r="A80" s="17"/>
      <c r="B80" s="42"/>
      <c r="F80" s="20"/>
      <c r="G80" s="20"/>
      <c r="H80" s="20"/>
      <c r="I80" s="20"/>
      <c r="J80" s="20"/>
      <c r="K80" s="20"/>
      <c r="L80" s="20"/>
      <c r="N80" s="22"/>
      <c r="O80" s="22"/>
      <c r="P80" s="22"/>
      <c r="Q80" s="22"/>
      <c r="R80" s="22"/>
      <c r="S80" s="22"/>
      <c r="T80" s="22"/>
      <c r="U80" s="31"/>
      <c r="V80" s="34"/>
      <c r="W80" s="34"/>
      <c r="AQ80" s="53"/>
    </row>
    <row r="81" spans="1:43" ht="15">
      <c r="A81" s="8"/>
      <c r="B81" s="10"/>
      <c r="C81" s="9"/>
      <c r="D81" s="10" t="s">
        <v>3</v>
      </c>
      <c r="E81" s="9"/>
      <c r="F81" s="74" t="s">
        <v>4</v>
      </c>
      <c r="G81" s="74"/>
      <c r="H81" s="74"/>
      <c r="I81" s="74"/>
      <c r="J81" s="74"/>
      <c r="K81" s="74"/>
      <c r="L81" s="74"/>
      <c r="M81" s="9"/>
      <c r="N81" s="10" t="s">
        <v>5</v>
      </c>
      <c r="O81" s="22"/>
      <c r="P81" s="12" t="s">
        <v>6</v>
      </c>
      <c r="Q81" s="7"/>
      <c r="R81" s="5"/>
      <c r="T81" s="5" t="s">
        <v>7</v>
      </c>
      <c r="U81" s="5" t="s">
        <v>8</v>
      </c>
      <c r="V81" s="6" t="s">
        <v>5</v>
      </c>
      <c r="W81" s="6" t="s">
        <v>57</v>
      </c>
      <c r="X81" s="5" t="s">
        <v>76</v>
      </c>
      <c r="AD81" s="46" t="s">
        <v>77</v>
      </c>
      <c r="AE81" s="46"/>
      <c r="AF81" s="46"/>
      <c r="AG81" s="46"/>
      <c r="AH81" s="45" t="s">
        <v>87</v>
      </c>
      <c r="AI81" s="46" t="s">
        <v>75</v>
      </c>
      <c r="AJ81" s="46"/>
      <c r="AK81" s="46"/>
      <c r="AL81" s="46" t="s">
        <v>74</v>
      </c>
      <c r="AM81" s="46"/>
      <c r="AN81" s="46"/>
      <c r="AO81" s="46"/>
      <c r="AQ81" s="53"/>
    </row>
    <row r="82" spans="1:43" ht="15">
      <c r="A82" s="13" t="s">
        <v>9</v>
      </c>
      <c r="B82" s="14" t="s">
        <v>73</v>
      </c>
      <c r="C82" s="14" t="s">
        <v>10</v>
      </c>
      <c r="D82" s="14" t="s">
        <v>11</v>
      </c>
      <c r="E82" s="14" t="s">
        <v>12</v>
      </c>
      <c r="F82" s="14" t="s">
        <v>13</v>
      </c>
      <c r="G82" s="14" t="s">
        <v>14</v>
      </c>
      <c r="H82" s="14" t="s">
        <v>15</v>
      </c>
      <c r="I82" s="14" t="s">
        <v>16</v>
      </c>
      <c r="J82" s="14" t="s">
        <v>17</v>
      </c>
      <c r="K82" s="14" t="s">
        <v>18</v>
      </c>
      <c r="L82" s="14" t="s">
        <v>19</v>
      </c>
      <c r="M82" s="14"/>
      <c r="N82" s="14" t="s">
        <v>20</v>
      </c>
      <c r="O82" s="22"/>
      <c r="P82" s="6" t="s">
        <v>21</v>
      </c>
      <c r="Q82" s="16" t="s">
        <v>22</v>
      </c>
      <c r="R82" s="6" t="s">
        <v>23</v>
      </c>
      <c r="T82" s="6" t="s">
        <v>21</v>
      </c>
      <c r="U82" s="6" t="s">
        <v>21</v>
      </c>
      <c r="V82" s="6" t="s">
        <v>56</v>
      </c>
      <c r="W82" s="6" t="s">
        <v>56</v>
      </c>
      <c r="X82" s="6" t="s">
        <v>69</v>
      </c>
      <c r="Y82" s="6" t="s">
        <v>70</v>
      </c>
      <c r="Z82" s="6" t="s">
        <v>71</v>
      </c>
      <c r="AA82" s="6" t="s">
        <v>72</v>
      </c>
      <c r="AD82" s="45" t="s">
        <v>65</v>
      </c>
      <c r="AE82" s="45" t="s">
        <v>66</v>
      </c>
      <c r="AF82" s="45" t="s">
        <v>67</v>
      </c>
      <c r="AG82" s="45" t="s">
        <v>68</v>
      </c>
      <c r="AH82" s="46" t="s">
        <v>88</v>
      </c>
      <c r="AI82" s="46" t="s">
        <v>66</v>
      </c>
      <c r="AJ82" s="46" t="s">
        <v>67</v>
      </c>
      <c r="AK82" s="46" t="s">
        <v>68</v>
      </c>
      <c r="AL82" s="45" t="s">
        <v>65</v>
      </c>
      <c r="AM82" s="45" t="s">
        <v>66</v>
      </c>
      <c r="AN82" s="45" t="s">
        <v>67</v>
      </c>
      <c r="AO82" s="45" t="s">
        <v>68</v>
      </c>
      <c r="AQ82" s="53"/>
    </row>
    <row r="83" spans="1:45" ht="15">
      <c r="A83" s="17" t="s">
        <v>33</v>
      </c>
      <c r="B83" s="42">
        <v>6</v>
      </c>
      <c r="C83" s="18" t="s">
        <v>288</v>
      </c>
      <c r="D83" s="19" t="s">
        <v>289</v>
      </c>
      <c r="F83" s="20">
        <v>850.2999877929688</v>
      </c>
      <c r="G83" s="20">
        <v>657.2999877929688</v>
      </c>
      <c r="H83" s="20">
        <v>548.5</v>
      </c>
      <c r="I83" s="20">
        <v>478.20001220703125</v>
      </c>
      <c r="J83" s="20">
        <v>402.8999938964844</v>
      </c>
      <c r="K83" s="20">
        <v>362.20001220703125</v>
      </c>
      <c r="L83" s="20">
        <v>333.5</v>
      </c>
      <c r="N83" s="22">
        <v>1.1649999618530273</v>
      </c>
      <c r="O83" s="22"/>
      <c r="P83" s="47">
        <f aca="true" t="shared" si="107" ref="P83:P94">AI83</f>
        <v>106</v>
      </c>
      <c r="Q83" s="48">
        <f aca="true" t="shared" si="108" ref="Q83:Q94">AJ83</f>
        <v>0</v>
      </c>
      <c r="R83" s="49">
        <f aca="true" t="shared" si="109" ref="R83:R94">AK83</f>
        <v>0</v>
      </c>
      <c r="T83" s="32">
        <f aca="true" t="shared" si="110" ref="T83:T94">IF(N83=0,1000,(P83+Q83/60+R83/3600)*N83)</f>
        <v>123.4899959564209</v>
      </c>
      <c r="U83" s="31">
        <v>88.79004166584402</v>
      </c>
      <c r="V83" s="34">
        <f aca="true" t="shared" si="111" ref="V83:V94">RANK(T83,T$83:T$94,1)</f>
        <v>11</v>
      </c>
      <c r="W83" s="34">
        <f aca="true" t="shared" si="112" ref="W83:W94">RANK(U83,U$83:U$94,1)</f>
        <v>12</v>
      </c>
      <c r="X83" s="36">
        <v>0</v>
      </c>
      <c r="Y83" s="36">
        <v>14</v>
      </c>
      <c r="Z83" s="36">
        <v>0</v>
      </c>
      <c r="AA83" s="36">
        <v>0</v>
      </c>
      <c r="AD83" s="54">
        <v>5</v>
      </c>
      <c r="AE83" s="55">
        <v>0</v>
      </c>
      <c r="AF83" s="55">
        <v>0</v>
      </c>
      <c r="AG83" s="56">
        <v>0</v>
      </c>
      <c r="AH83" s="1">
        <f aca="true" t="shared" si="113" ref="AH83:AH94">(AD83-X83)*24+(AE83-Y83)+(AF83-Z83)/60+(AG83-AA83)/3600+TIME_ZONE_CHANGE</f>
        <v>106</v>
      </c>
      <c r="AI83" s="1">
        <f aca="true" t="shared" si="114" ref="AI83:AI94">INT(AH83)</f>
        <v>106</v>
      </c>
      <c r="AJ83" s="1">
        <f aca="true" t="shared" si="115" ref="AJ83:AJ94">INT((AH83-AI83)*60)</f>
        <v>0</v>
      </c>
      <c r="AK83" s="1">
        <f aca="true" t="shared" si="116" ref="AK83:AK94">(AH83-AI83-AJ83/60)*3600</f>
        <v>0</v>
      </c>
      <c r="AL83" s="36">
        <f aca="true" t="shared" si="117" ref="AL83:AL94">INT(U83/24)</f>
        <v>3</v>
      </c>
      <c r="AM83" s="36">
        <f aca="true" t="shared" si="118" ref="AM83:AM94">INT(U83-AL83*24)</f>
        <v>16</v>
      </c>
      <c r="AN83" s="36">
        <f aca="true" t="shared" si="119" ref="AN83:AN94">INT((U83-AL83*24-AM83)*60)</f>
        <v>47</v>
      </c>
      <c r="AO83" s="37">
        <f aca="true" t="shared" si="120" ref="AO83:AO94">U83*3600-AL83*24*3600-AM83*3600-AN83*60</f>
        <v>24.149997038475703</v>
      </c>
      <c r="AQ83" s="53">
        <v>8.893601417541504</v>
      </c>
      <c r="AS83" s="72">
        <f aca="true" t="shared" si="121" ref="AS83:AS94">636/AH83</f>
        <v>6</v>
      </c>
    </row>
    <row r="84" spans="1:45" ht="15">
      <c r="A84" s="17" t="s">
        <v>33</v>
      </c>
      <c r="B84" s="42">
        <v>6</v>
      </c>
      <c r="C84" s="18" t="s">
        <v>48</v>
      </c>
      <c r="D84" s="19" t="s">
        <v>128</v>
      </c>
      <c r="F84" s="20">
        <v>850.0999755859375</v>
      </c>
      <c r="G84" s="20">
        <v>658.4000244140625</v>
      </c>
      <c r="H84" s="20">
        <v>549.7000122070312</v>
      </c>
      <c r="I84" s="20">
        <v>479.6000061035156</v>
      </c>
      <c r="J84" s="20">
        <v>403.8999938964844</v>
      </c>
      <c r="K84" s="20">
        <v>360.29998779296875</v>
      </c>
      <c r="L84" s="20">
        <v>325.8999938964844</v>
      </c>
      <c r="N84" s="22">
        <v>1.1679999828338623</v>
      </c>
      <c r="O84" s="22"/>
      <c r="P84" s="38">
        <f t="shared" si="107"/>
        <v>106</v>
      </c>
      <c r="Q84" s="39">
        <f t="shared" si="108"/>
        <v>0</v>
      </c>
      <c r="R84" s="40">
        <f t="shared" si="109"/>
        <v>0</v>
      </c>
      <c r="T84" s="32">
        <f t="shared" si="110"/>
        <v>123.8079981803894</v>
      </c>
      <c r="U84" s="31">
        <v>88.60763020387691</v>
      </c>
      <c r="V84" s="34">
        <f t="shared" si="111"/>
        <v>12</v>
      </c>
      <c r="W84" s="34">
        <f t="shared" si="112"/>
        <v>11</v>
      </c>
      <c r="X84" s="35">
        <f>X83</f>
        <v>0</v>
      </c>
      <c r="Y84" s="35">
        <f>Y83</f>
        <v>14</v>
      </c>
      <c r="Z84" s="35">
        <f>Z83</f>
        <v>0</v>
      </c>
      <c r="AA84" s="35">
        <f>AA83</f>
        <v>0</v>
      </c>
      <c r="AD84" s="57">
        <v>5</v>
      </c>
      <c r="AE84" s="58">
        <v>0</v>
      </c>
      <c r="AF84" s="58">
        <v>0</v>
      </c>
      <c r="AG84" s="59">
        <v>0</v>
      </c>
      <c r="AH84" s="1">
        <f t="shared" si="113"/>
        <v>106</v>
      </c>
      <c r="AI84" s="1">
        <f t="shared" si="114"/>
        <v>106</v>
      </c>
      <c r="AJ84" s="1">
        <f t="shared" si="115"/>
        <v>0</v>
      </c>
      <c r="AK84" s="1">
        <f t="shared" si="116"/>
        <v>0</v>
      </c>
      <c r="AL84" s="36">
        <f t="shared" si="117"/>
        <v>3</v>
      </c>
      <c r="AM84" s="36">
        <f t="shared" si="118"/>
        <v>16</v>
      </c>
      <c r="AN84" s="36">
        <f t="shared" si="119"/>
        <v>36</v>
      </c>
      <c r="AO84" s="37">
        <f t="shared" si="120"/>
        <v>27.468733956862707</v>
      </c>
      <c r="AQ84" s="53">
        <v>8.915786743164062</v>
      </c>
      <c r="AS84" s="72">
        <f t="shared" si="121"/>
        <v>6</v>
      </c>
    </row>
    <row r="85" spans="1:45" ht="15">
      <c r="A85" s="17" t="s">
        <v>33</v>
      </c>
      <c r="B85" s="42">
        <v>6</v>
      </c>
      <c r="C85" s="18" t="s">
        <v>290</v>
      </c>
      <c r="D85" s="19" t="s">
        <v>291</v>
      </c>
      <c r="F85" s="20">
        <v>866.2000122070312</v>
      </c>
      <c r="G85" s="20">
        <v>666.5999755859375</v>
      </c>
      <c r="H85" s="20">
        <v>553.2999877929688</v>
      </c>
      <c r="I85" s="20">
        <v>480.6000061035156</v>
      </c>
      <c r="J85" s="20">
        <v>405.1000061035156</v>
      </c>
      <c r="K85" s="20">
        <v>366.29998779296875</v>
      </c>
      <c r="L85" s="20">
        <v>337.8999938964844</v>
      </c>
      <c r="N85" s="22">
        <v>1.128999948501587</v>
      </c>
      <c r="O85" s="22"/>
      <c r="P85" s="38">
        <f t="shared" si="107"/>
        <v>106</v>
      </c>
      <c r="Q85" s="39">
        <f t="shared" si="108"/>
        <v>0</v>
      </c>
      <c r="R85" s="40">
        <f t="shared" si="109"/>
        <v>0</v>
      </c>
      <c r="T85" s="32">
        <f t="shared" si="110"/>
        <v>119.67399454116821</v>
      </c>
      <c r="U85" s="31">
        <v>87.77256656452266</v>
      </c>
      <c r="V85" s="34">
        <f t="shared" si="111"/>
        <v>9</v>
      </c>
      <c r="W85" s="34">
        <f t="shared" si="112"/>
        <v>9</v>
      </c>
      <c r="X85" s="35">
        <f aca="true" t="shared" si="122" ref="X85:X94">X84</f>
        <v>0</v>
      </c>
      <c r="Y85" s="35">
        <f aca="true" t="shared" si="123" ref="Y85:Y94">Y84</f>
        <v>14</v>
      </c>
      <c r="Z85" s="35">
        <f aca="true" t="shared" si="124" ref="Z85:Z94">Z84</f>
        <v>0</v>
      </c>
      <c r="AA85" s="35">
        <f aca="true" t="shared" si="125" ref="AA85:AA94">AA84</f>
        <v>0</v>
      </c>
      <c r="AD85" s="57">
        <v>5</v>
      </c>
      <c r="AE85" s="58">
        <v>0</v>
      </c>
      <c r="AF85" s="58">
        <v>0</v>
      </c>
      <c r="AG85" s="59">
        <v>0</v>
      </c>
      <c r="AH85" s="1">
        <f t="shared" si="113"/>
        <v>106</v>
      </c>
      <c r="AI85" s="1">
        <f t="shared" si="114"/>
        <v>106</v>
      </c>
      <c r="AJ85" s="1">
        <f t="shared" si="115"/>
        <v>0</v>
      </c>
      <c r="AK85" s="1">
        <f t="shared" si="116"/>
        <v>0</v>
      </c>
      <c r="AL85" s="36">
        <f t="shared" si="117"/>
        <v>3</v>
      </c>
      <c r="AM85" s="36">
        <f t="shared" si="118"/>
        <v>15</v>
      </c>
      <c r="AN85" s="36">
        <f t="shared" si="119"/>
        <v>46</v>
      </c>
      <c r="AO85" s="37">
        <f t="shared" si="120"/>
        <v>21.239632281591184</v>
      </c>
      <c r="AQ85" s="53">
        <v>9.019198417663574</v>
      </c>
      <c r="AS85" s="72">
        <f t="shared" si="121"/>
        <v>6</v>
      </c>
    </row>
    <row r="86" spans="1:45" ht="15">
      <c r="A86" s="17" t="s">
        <v>33</v>
      </c>
      <c r="B86" s="42">
        <v>6</v>
      </c>
      <c r="C86" s="18" t="s">
        <v>292</v>
      </c>
      <c r="D86" s="19" t="s">
        <v>293</v>
      </c>
      <c r="F86" s="20">
        <v>886.2999877929688</v>
      </c>
      <c r="G86" s="20">
        <v>678.5</v>
      </c>
      <c r="H86" s="20">
        <v>560.9000244140625</v>
      </c>
      <c r="I86" s="20">
        <v>485.1000061035156</v>
      </c>
      <c r="J86" s="20">
        <v>408</v>
      </c>
      <c r="K86" s="20">
        <v>370.70001220703125</v>
      </c>
      <c r="L86" s="20">
        <v>345.20001220703125</v>
      </c>
      <c r="N86" s="22">
        <v>1.1030000448226929</v>
      </c>
      <c r="O86" s="22"/>
      <c r="P86" s="38">
        <f t="shared" si="107"/>
        <v>106</v>
      </c>
      <c r="Q86" s="39">
        <f t="shared" si="108"/>
        <v>0</v>
      </c>
      <c r="R86" s="40">
        <f t="shared" si="109"/>
        <v>0</v>
      </c>
      <c r="T86" s="32">
        <f t="shared" si="110"/>
        <v>116.91800475120544</v>
      </c>
      <c r="U86" s="31">
        <v>86.45730127841068</v>
      </c>
      <c r="V86" s="34">
        <f t="shared" si="111"/>
        <v>5</v>
      </c>
      <c r="W86" s="34">
        <f t="shared" si="112"/>
        <v>6</v>
      </c>
      <c r="X86" s="35">
        <f t="shared" si="122"/>
        <v>0</v>
      </c>
      <c r="Y86" s="35">
        <f t="shared" si="123"/>
        <v>14</v>
      </c>
      <c r="Z86" s="35">
        <f t="shared" si="124"/>
        <v>0</v>
      </c>
      <c r="AA86" s="35">
        <f t="shared" si="125"/>
        <v>0</v>
      </c>
      <c r="AD86" s="57">
        <v>5</v>
      </c>
      <c r="AE86" s="58">
        <v>0</v>
      </c>
      <c r="AF86" s="58">
        <v>0</v>
      </c>
      <c r="AG86" s="59">
        <v>0</v>
      </c>
      <c r="AH86" s="1">
        <f t="shared" si="113"/>
        <v>106</v>
      </c>
      <c r="AI86" s="1">
        <f t="shared" si="114"/>
        <v>106</v>
      </c>
      <c r="AJ86" s="1">
        <f t="shared" si="115"/>
        <v>0</v>
      </c>
      <c r="AK86" s="1">
        <f t="shared" si="116"/>
        <v>0</v>
      </c>
      <c r="AL86" s="36">
        <f t="shared" si="117"/>
        <v>3</v>
      </c>
      <c r="AM86" s="36">
        <f t="shared" si="118"/>
        <v>14</v>
      </c>
      <c r="AN86" s="36">
        <f t="shared" si="119"/>
        <v>27</v>
      </c>
      <c r="AO86" s="37">
        <f t="shared" si="120"/>
        <v>26.28460227843607</v>
      </c>
      <c r="AQ86" s="53">
        <v>9.188393592834473</v>
      </c>
      <c r="AS86" s="72">
        <f t="shared" si="121"/>
        <v>6</v>
      </c>
    </row>
    <row r="87" spans="1:45" ht="15">
      <c r="A87" s="17" t="s">
        <v>33</v>
      </c>
      <c r="B87" s="42">
        <v>6</v>
      </c>
      <c r="C87" s="18" t="s">
        <v>194</v>
      </c>
      <c r="D87" s="19" t="s">
        <v>195</v>
      </c>
      <c r="F87" s="20">
        <v>871.7000122070312</v>
      </c>
      <c r="G87" s="20">
        <v>672.2999877929688</v>
      </c>
      <c r="H87" s="20">
        <v>559.4000244140625</v>
      </c>
      <c r="I87" s="20">
        <v>486.8999938964844</v>
      </c>
      <c r="J87" s="20">
        <v>412.70001220703125</v>
      </c>
      <c r="K87" s="20">
        <v>377.20001220703125</v>
      </c>
      <c r="L87" s="20">
        <v>353.20001220703125</v>
      </c>
      <c r="N87" s="22">
        <v>1.1150000095367432</v>
      </c>
      <c r="O87" s="22"/>
      <c r="P87" s="38">
        <f>AI87</f>
        <v>106</v>
      </c>
      <c r="Q87" s="39">
        <f>AJ87</f>
        <v>0</v>
      </c>
      <c r="R87" s="40">
        <f>AK87</f>
        <v>0</v>
      </c>
      <c r="T87" s="32">
        <f>IF(N87=0,1000,(P87+Q87/60+R87/3600)*N87)</f>
        <v>118.19000101089478</v>
      </c>
      <c r="U87" s="31">
        <v>86.91237428388082</v>
      </c>
      <c r="V87" s="34">
        <f t="shared" si="111"/>
        <v>6</v>
      </c>
      <c r="W87" s="34">
        <f t="shared" si="112"/>
        <v>8</v>
      </c>
      <c r="X87" s="35">
        <f t="shared" si="122"/>
        <v>0</v>
      </c>
      <c r="Y87" s="35">
        <f t="shared" si="123"/>
        <v>14</v>
      </c>
      <c r="Z87" s="35">
        <f t="shared" si="124"/>
        <v>0</v>
      </c>
      <c r="AA87" s="35">
        <f t="shared" si="125"/>
        <v>0</v>
      </c>
      <c r="AD87" s="57">
        <v>5</v>
      </c>
      <c r="AE87" s="58">
        <v>0</v>
      </c>
      <c r="AF87" s="58">
        <v>0</v>
      </c>
      <c r="AG87" s="59">
        <v>0</v>
      </c>
      <c r="AH87" s="1">
        <f>(AD87-X87)*24+(AE87-Y87)+(AF87-Z87)/60+(AG87-AA87)/3600+TIME_ZONE_CHANGE</f>
        <v>106</v>
      </c>
      <c r="AI87" s="1">
        <f>INT(AH87)</f>
        <v>106</v>
      </c>
      <c r="AJ87" s="1">
        <f>INT((AH87-AI87)*60)</f>
        <v>0</v>
      </c>
      <c r="AK87" s="1">
        <f>(AH87-AI87-AJ87/60)*3600</f>
        <v>0</v>
      </c>
      <c r="AL87" s="36">
        <f>INT(U87/24)</f>
        <v>3</v>
      </c>
      <c r="AM87" s="36">
        <f>INT(U87-AL87*24)</f>
        <v>14</v>
      </c>
      <c r="AN87" s="36">
        <f>INT((U87-AL87*24-AM87)*60)</f>
        <v>54</v>
      </c>
      <c r="AO87" s="37">
        <f>U87*3600-AL87*24*3600-AM87*3600-AN87*60</f>
        <v>44.54742197098676</v>
      </c>
      <c r="AQ87" s="53">
        <v>9.1289644241333</v>
      </c>
      <c r="AS87" s="72">
        <f>636/AH87</f>
        <v>6</v>
      </c>
    </row>
    <row r="88" spans="1:45" ht="15">
      <c r="A88" s="17" t="s">
        <v>33</v>
      </c>
      <c r="B88" s="42">
        <v>6</v>
      </c>
      <c r="C88" s="18" t="s">
        <v>81</v>
      </c>
      <c r="D88" s="19" t="s">
        <v>125</v>
      </c>
      <c r="F88" s="20">
        <v>849.4000244140625</v>
      </c>
      <c r="G88" s="20">
        <v>661.5</v>
      </c>
      <c r="H88" s="20">
        <v>555.9000244140625</v>
      </c>
      <c r="I88" s="20">
        <v>487.8999938964844</v>
      </c>
      <c r="J88" s="20">
        <v>417.1000061035156</v>
      </c>
      <c r="K88" s="20">
        <v>381.6000061035156</v>
      </c>
      <c r="L88" s="20">
        <v>358</v>
      </c>
      <c r="N88" s="22">
        <v>1.1360000371932983</v>
      </c>
      <c r="O88" s="22"/>
      <c r="P88" s="38">
        <f t="shared" si="107"/>
        <v>106</v>
      </c>
      <c r="Q88" s="39">
        <f t="shared" si="108"/>
        <v>0</v>
      </c>
      <c r="R88" s="40">
        <f t="shared" si="109"/>
        <v>0</v>
      </c>
      <c r="T88" s="32">
        <f t="shared" si="110"/>
        <v>120.41600394248962</v>
      </c>
      <c r="U88" s="31">
        <v>87.8856308540627</v>
      </c>
      <c r="V88" s="34">
        <f t="shared" si="111"/>
        <v>10</v>
      </c>
      <c r="W88" s="34">
        <f t="shared" si="112"/>
        <v>10</v>
      </c>
      <c r="X88" s="35">
        <f aca="true" t="shared" si="126" ref="X88:AA89">X87</f>
        <v>0</v>
      </c>
      <c r="Y88" s="35">
        <f t="shared" si="126"/>
        <v>14</v>
      </c>
      <c r="Z88" s="35">
        <f t="shared" si="126"/>
        <v>0</v>
      </c>
      <c r="AA88" s="35">
        <f t="shared" si="126"/>
        <v>0</v>
      </c>
      <c r="AD88" s="57">
        <v>5</v>
      </c>
      <c r="AE88" s="58">
        <v>0</v>
      </c>
      <c r="AF88" s="58">
        <v>0</v>
      </c>
      <c r="AG88" s="59">
        <v>0</v>
      </c>
      <c r="AH88" s="1">
        <f t="shared" si="113"/>
        <v>106</v>
      </c>
      <c r="AI88" s="1">
        <f t="shared" si="114"/>
        <v>106</v>
      </c>
      <c r="AJ88" s="1">
        <f t="shared" si="115"/>
        <v>0</v>
      </c>
      <c r="AK88" s="1">
        <f t="shared" si="116"/>
        <v>0</v>
      </c>
      <c r="AL88" s="36">
        <f t="shared" si="117"/>
        <v>3</v>
      </c>
      <c r="AM88" s="36">
        <f t="shared" si="118"/>
        <v>15</v>
      </c>
      <c r="AN88" s="36">
        <f t="shared" si="119"/>
        <v>53</v>
      </c>
      <c r="AO88" s="37">
        <f t="shared" si="120"/>
        <v>8.271074625721667</v>
      </c>
      <c r="AQ88" s="53">
        <v>9.005017280578613</v>
      </c>
      <c r="AS88" s="72">
        <f t="shared" si="121"/>
        <v>6</v>
      </c>
    </row>
    <row r="89" spans="1:45" ht="15">
      <c r="A89" s="17" t="s">
        <v>33</v>
      </c>
      <c r="B89" s="42">
        <v>6</v>
      </c>
      <c r="C89" s="18" t="s">
        <v>294</v>
      </c>
      <c r="D89" s="19" t="s">
        <v>129</v>
      </c>
      <c r="F89" s="20">
        <v>870.7999877929688</v>
      </c>
      <c r="G89" s="20">
        <v>673.4000244140625</v>
      </c>
      <c r="H89" s="20">
        <v>561.2999877929688</v>
      </c>
      <c r="I89" s="20">
        <v>489.1000061035156</v>
      </c>
      <c r="J89" s="20">
        <v>412.3999938964844</v>
      </c>
      <c r="K89" s="20">
        <v>370.79998779296875</v>
      </c>
      <c r="L89" s="20">
        <v>339.29998779296875</v>
      </c>
      <c r="N89" s="22">
        <v>1.1260000467300415</v>
      </c>
      <c r="O89" s="22"/>
      <c r="P89" s="38">
        <f t="shared" si="107"/>
        <v>106</v>
      </c>
      <c r="Q89" s="39">
        <f t="shared" si="108"/>
        <v>0</v>
      </c>
      <c r="R89" s="40">
        <f t="shared" si="109"/>
        <v>0</v>
      </c>
      <c r="T89" s="32">
        <f t="shared" si="110"/>
        <v>119.3560049533844</v>
      </c>
      <c r="U89" s="31">
        <v>86.67190500632103</v>
      </c>
      <c r="V89" s="34">
        <f t="shared" si="111"/>
        <v>8</v>
      </c>
      <c r="W89" s="34">
        <f t="shared" si="112"/>
        <v>7</v>
      </c>
      <c r="X89" s="35">
        <f t="shared" si="126"/>
        <v>0</v>
      </c>
      <c r="Y89" s="35">
        <f t="shared" si="126"/>
        <v>14</v>
      </c>
      <c r="Z89" s="35">
        <f t="shared" si="126"/>
        <v>0</v>
      </c>
      <c r="AA89" s="35">
        <f t="shared" si="126"/>
        <v>0</v>
      </c>
      <c r="AD89" s="57">
        <v>5</v>
      </c>
      <c r="AE89" s="58">
        <v>0</v>
      </c>
      <c r="AF89" s="58">
        <v>0</v>
      </c>
      <c r="AG89" s="59">
        <v>0</v>
      </c>
      <c r="AH89" s="1">
        <f t="shared" si="113"/>
        <v>106</v>
      </c>
      <c r="AI89" s="1">
        <f t="shared" si="114"/>
        <v>106</v>
      </c>
      <c r="AJ89" s="1">
        <f t="shared" si="115"/>
        <v>0</v>
      </c>
      <c r="AK89" s="1">
        <f t="shared" si="116"/>
        <v>0</v>
      </c>
      <c r="AL89" s="36">
        <f t="shared" si="117"/>
        <v>3</v>
      </c>
      <c r="AM89" s="36">
        <f t="shared" si="118"/>
        <v>14</v>
      </c>
      <c r="AN89" s="36">
        <f t="shared" si="119"/>
        <v>40</v>
      </c>
      <c r="AO89" s="37">
        <f t="shared" si="120"/>
        <v>18.858022755710408</v>
      </c>
      <c r="AQ89" s="53">
        <v>9.160249710083008</v>
      </c>
      <c r="AS89" s="72">
        <f t="shared" si="121"/>
        <v>6</v>
      </c>
    </row>
    <row r="90" spans="1:45" ht="15">
      <c r="A90" s="17" t="s">
        <v>33</v>
      </c>
      <c r="B90" s="42">
        <v>6</v>
      </c>
      <c r="C90" s="18" t="s">
        <v>196</v>
      </c>
      <c r="D90" s="19" t="s">
        <v>197</v>
      </c>
      <c r="F90" s="20">
        <v>880.7999877929688</v>
      </c>
      <c r="G90" s="20">
        <v>682</v>
      </c>
      <c r="H90" s="20">
        <v>569.5</v>
      </c>
      <c r="I90" s="20">
        <v>496.70001220703125</v>
      </c>
      <c r="J90" s="20">
        <v>419.70001220703125</v>
      </c>
      <c r="K90" s="20">
        <v>379.3999938964844</v>
      </c>
      <c r="L90" s="20">
        <v>351.3999938964844</v>
      </c>
      <c r="N90" s="22">
        <v>1.0959999561309814</v>
      </c>
      <c r="O90" s="22"/>
      <c r="P90" s="38">
        <f t="shared" si="107"/>
        <v>106</v>
      </c>
      <c r="Q90" s="39">
        <f t="shared" si="108"/>
        <v>0</v>
      </c>
      <c r="R90" s="40">
        <f t="shared" si="109"/>
        <v>0</v>
      </c>
      <c r="T90" s="32">
        <f t="shared" si="110"/>
        <v>116.17599534988403</v>
      </c>
      <c r="U90" s="31">
        <v>85.4528928411394</v>
      </c>
      <c r="V90" s="34">
        <f t="shared" si="111"/>
        <v>4</v>
      </c>
      <c r="W90" s="34">
        <f t="shared" si="112"/>
        <v>5</v>
      </c>
      <c r="X90" s="35">
        <f t="shared" si="122"/>
        <v>0</v>
      </c>
      <c r="Y90" s="35">
        <f t="shared" si="123"/>
        <v>14</v>
      </c>
      <c r="Z90" s="35">
        <f t="shared" si="124"/>
        <v>0</v>
      </c>
      <c r="AA90" s="35">
        <f t="shared" si="125"/>
        <v>0</v>
      </c>
      <c r="AD90" s="57">
        <v>5</v>
      </c>
      <c r="AE90" s="58">
        <v>0</v>
      </c>
      <c r="AF90" s="58">
        <v>0</v>
      </c>
      <c r="AG90" s="59">
        <v>0</v>
      </c>
      <c r="AH90" s="1">
        <f t="shared" si="113"/>
        <v>106</v>
      </c>
      <c r="AI90" s="1">
        <f t="shared" si="114"/>
        <v>106</v>
      </c>
      <c r="AJ90" s="1">
        <f t="shared" si="115"/>
        <v>0</v>
      </c>
      <c r="AK90" s="1">
        <f t="shared" si="116"/>
        <v>0</v>
      </c>
      <c r="AL90" s="36">
        <f t="shared" si="117"/>
        <v>3</v>
      </c>
      <c r="AM90" s="36">
        <f t="shared" si="118"/>
        <v>13</v>
      </c>
      <c r="AN90" s="36">
        <f t="shared" si="119"/>
        <v>27</v>
      </c>
      <c r="AO90" s="37">
        <f t="shared" si="120"/>
        <v>10.414228101843037</v>
      </c>
      <c r="AQ90" s="53">
        <v>9.322944641113281</v>
      </c>
      <c r="AS90" s="72">
        <f t="shared" si="121"/>
        <v>6</v>
      </c>
    </row>
    <row r="91" spans="1:45" ht="15">
      <c r="A91" s="17" t="s">
        <v>33</v>
      </c>
      <c r="B91" s="42">
        <v>6</v>
      </c>
      <c r="C91" s="18" t="s">
        <v>295</v>
      </c>
      <c r="D91" s="19" t="s">
        <v>296</v>
      </c>
      <c r="F91" s="20">
        <v>891.2000122070312</v>
      </c>
      <c r="G91" s="20">
        <v>686.9000244140625</v>
      </c>
      <c r="H91" s="20">
        <v>571.2000122070312</v>
      </c>
      <c r="I91" s="20">
        <v>497.29998779296875</v>
      </c>
      <c r="J91" s="20">
        <v>420.5</v>
      </c>
      <c r="K91" s="20">
        <v>381.8999938964844</v>
      </c>
      <c r="L91" s="20">
        <v>355</v>
      </c>
      <c r="N91" s="22">
        <v>1.1230000257492065</v>
      </c>
      <c r="O91" s="22"/>
      <c r="P91" s="38">
        <f t="shared" si="107"/>
        <v>106</v>
      </c>
      <c r="Q91" s="39">
        <f t="shared" si="108"/>
        <v>0</v>
      </c>
      <c r="R91" s="40">
        <f t="shared" si="109"/>
        <v>0</v>
      </c>
      <c r="T91" s="32">
        <f t="shared" si="110"/>
        <v>119.0380027294159</v>
      </c>
      <c r="U91" s="31">
        <v>85.09434456310373</v>
      </c>
      <c r="V91" s="34">
        <f t="shared" si="111"/>
        <v>7</v>
      </c>
      <c r="W91" s="34">
        <f t="shared" si="112"/>
        <v>4</v>
      </c>
      <c r="X91" s="35">
        <f t="shared" si="122"/>
        <v>0</v>
      </c>
      <c r="Y91" s="35">
        <f t="shared" si="123"/>
        <v>14</v>
      </c>
      <c r="Z91" s="35">
        <f t="shared" si="124"/>
        <v>0</v>
      </c>
      <c r="AA91" s="35">
        <f t="shared" si="125"/>
        <v>0</v>
      </c>
      <c r="AD91" s="57">
        <v>5</v>
      </c>
      <c r="AE91" s="58">
        <v>0</v>
      </c>
      <c r="AF91" s="58">
        <v>0</v>
      </c>
      <c r="AG91" s="59">
        <v>0</v>
      </c>
      <c r="AH91" s="1">
        <f t="shared" si="113"/>
        <v>106</v>
      </c>
      <c r="AI91" s="1">
        <f t="shared" si="114"/>
        <v>106</v>
      </c>
      <c r="AJ91" s="1">
        <f t="shared" si="115"/>
        <v>0</v>
      </c>
      <c r="AK91" s="1">
        <f t="shared" si="116"/>
        <v>0</v>
      </c>
      <c r="AL91" s="36">
        <f t="shared" si="117"/>
        <v>3</v>
      </c>
      <c r="AM91" s="36">
        <f t="shared" si="118"/>
        <v>13</v>
      </c>
      <c r="AN91" s="36">
        <f t="shared" si="119"/>
        <v>5</v>
      </c>
      <c r="AO91" s="37">
        <f t="shared" si="120"/>
        <v>39.64042717346456</v>
      </c>
      <c r="AQ91" s="53">
        <v>9.372112274169922</v>
      </c>
      <c r="AS91" s="72">
        <f t="shared" si="121"/>
        <v>6</v>
      </c>
    </row>
    <row r="92" spans="1:45" ht="15">
      <c r="A92" s="17" t="s">
        <v>33</v>
      </c>
      <c r="B92" s="42">
        <v>6</v>
      </c>
      <c r="C92" s="18" t="s">
        <v>297</v>
      </c>
      <c r="D92" s="19" t="s">
        <v>187</v>
      </c>
      <c r="F92" s="20">
        <v>887.9000244140625</v>
      </c>
      <c r="G92" s="20">
        <v>686.9000244140625</v>
      </c>
      <c r="H92" s="20">
        <v>572.9000244140625</v>
      </c>
      <c r="I92" s="20">
        <v>499.70001220703125</v>
      </c>
      <c r="J92" s="20">
        <v>423.29998779296875</v>
      </c>
      <c r="K92" s="20">
        <v>384.6000061035156</v>
      </c>
      <c r="L92" s="20">
        <v>357.20001220703125</v>
      </c>
      <c r="N92" s="22">
        <v>1.0889999866485596</v>
      </c>
      <c r="O92" s="22"/>
      <c r="P92" s="38">
        <f t="shared" si="107"/>
        <v>106</v>
      </c>
      <c r="Q92" s="39">
        <f t="shared" si="108"/>
        <v>0</v>
      </c>
      <c r="R92" s="40">
        <f t="shared" si="109"/>
        <v>0</v>
      </c>
      <c r="T92" s="32">
        <f t="shared" si="110"/>
        <v>115.43399858474731</v>
      </c>
      <c r="U92" s="31">
        <v>84.90554034476844</v>
      </c>
      <c r="V92" s="34">
        <f t="shared" si="111"/>
        <v>1</v>
      </c>
      <c r="W92" s="34">
        <f t="shared" si="112"/>
        <v>3</v>
      </c>
      <c r="X92" s="35">
        <f t="shared" si="122"/>
        <v>0</v>
      </c>
      <c r="Y92" s="35">
        <f t="shared" si="123"/>
        <v>14</v>
      </c>
      <c r="Z92" s="35">
        <f t="shared" si="124"/>
        <v>0</v>
      </c>
      <c r="AA92" s="35">
        <f t="shared" si="125"/>
        <v>0</v>
      </c>
      <c r="AD92" s="57">
        <v>5</v>
      </c>
      <c r="AE92" s="58">
        <v>0</v>
      </c>
      <c r="AF92" s="58">
        <v>0</v>
      </c>
      <c r="AG92" s="59">
        <v>0</v>
      </c>
      <c r="AH92" s="1">
        <f t="shared" si="113"/>
        <v>106</v>
      </c>
      <c r="AI92" s="1">
        <f t="shared" si="114"/>
        <v>106</v>
      </c>
      <c r="AJ92" s="1">
        <f t="shared" si="115"/>
        <v>0</v>
      </c>
      <c r="AK92" s="1">
        <f t="shared" si="116"/>
        <v>0</v>
      </c>
      <c r="AL92" s="36">
        <f t="shared" si="117"/>
        <v>3</v>
      </c>
      <c r="AM92" s="36">
        <f t="shared" si="118"/>
        <v>12</v>
      </c>
      <c r="AN92" s="36">
        <f t="shared" si="119"/>
        <v>54</v>
      </c>
      <c r="AO92" s="37">
        <f t="shared" si="120"/>
        <v>19.945241166395135</v>
      </c>
      <c r="AQ92" s="53">
        <v>9.39824390411377</v>
      </c>
      <c r="AS92" s="72">
        <f t="shared" si="121"/>
        <v>6</v>
      </c>
    </row>
    <row r="93" spans="1:45" ht="15">
      <c r="A93" s="17" t="s">
        <v>33</v>
      </c>
      <c r="B93" s="42">
        <v>6</v>
      </c>
      <c r="C93" s="18" t="s">
        <v>298</v>
      </c>
      <c r="D93" s="19" t="s">
        <v>299</v>
      </c>
      <c r="F93" s="20">
        <v>893.7999877929688</v>
      </c>
      <c r="G93" s="20">
        <v>691.2000122070312</v>
      </c>
      <c r="H93" s="20">
        <v>576.5999755859375</v>
      </c>
      <c r="I93" s="20">
        <v>502.79998779296875</v>
      </c>
      <c r="J93" s="20">
        <v>426.20001220703125</v>
      </c>
      <c r="K93" s="20">
        <v>388.29998779296875</v>
      </c>
      <c r="L93" s="20">
        <v>362.8999938964844</v>
      </c>
      <c r="N93" s="22">
        <v>1.090999960899353</v>
      </c>
      <c r="O93" s="22"/>
      <c r="P93" s="38">
        <f t="shared" si="107"/>
        <v>106</v>
      </c>
      <c r="Q93" s="39">
        <f t="shared" si="108"/>
        <v>0</v>
      </c>
      <c r="R93" s="40">
        <f t="shared" si="109"/>
        <v>0</v>
      </c>
      <c r="T93" s="32">
        <f t="shared" si="110"/>
        <v>115.64599585533142</v>
      </c>
      <c r="U93" s="31">
        <v>84.35219012776791</v>
      </c>
      <c r="V93" s="34">
        <f t="shared" si="111"/>
        <v>2</v>
      </c>
      <c r="W93" s="34">
        <f t="shared" si="112"/>
        <v>1</v>
      </c>
      <c r="X93" s="35">
        <f t="shared" si="122"/>
        <v>0</v>
      </c>
      <c r="Y93" s="35">
        <f t="shared" si="123"/>
        <v>14</v>
      </c>
      <c r="Z93" s="35">
        <f t="shared" si="124"/>
        <v>0</v>
      </c>
      <c r="AA93" s="35">
        <f t="shared" si="125"/>
        <v>0</v>
      </c>
      <c r="AD93" s="57">
        <v>5</v>
      </c>
      <c r="AE93" s="58">
        <v>0</v>
      </c>
      <c r="AF93" s="58">
        <v>0</v>
      </c>
      <c r="AG93" s="59">
        <v>0</v>
      </c>
      <c r="AH93" s="1">
        <f t="shared" si="113"/>
        <v>106</v>
      </c>
      <c r="AI93" s="1">
        <f t="shared" si="114"/>
        <v>106</v>
      </c>
      <c r="AJ93" s="1">
        <f t="shared" si="115"/>
        <v>0</v>
      </c>
      <c r="AK93" s="1">
        <f t="shared" si="116"/>
        <v>0</v>
      </c>
      <c r="AL93" s="36">
        <f t="shared" si="117"/>
        <v>3</v>
      </c>
      <c r="AM93" s="36">
        <f t="shared" si="118"/>
        <v>12</v>
      </c>
      <c r="AN93" s="36">
        <f t="shared" si="119"/>
        <v>21</v>
      </c>
      <c r="AO93" s="37">
        <f t="shared" si="120"/>
        <v>7.88445996446535</v>
      </c>
      <c r="AQ93" s="53">
        <v>9.475787162780762</v>
      </c>
      <c r="AS93" s="72">
        <f t="shared" si="121"/>
        <v>6</v>
      </c>
    </row>
    <row r="94" spans="1:45" ht="15">
      <c r="A94" s="17" t="s">
        <v>33</v>
      </c>
      <c r="B94" s="42">
        <v>6</v>
      </c>
      <c r="C94" s="18" t="s">
        <v>300</v>
      </c>
      <c r="D94" s="19" t="s">
        <v>301</v>
      </c>
      <c r="F94" s="20">
        <v>892.4000244140625</v>
      </c>
      <c r="G94" s="20">
        <v>690.7999877929688</v>
      </c>
      <c r="H94" s="20">
        <v>576.5999755859375</v>
      </c>
      <c r="I94" s="20">
        <v>503.1000061035156</v>
      </c>
      <c r="J94" s="20">
        <v>426.6000061035156</v>
      </c>
      <c r="K94" s="20">
        <v>388.3999938964844</v>
      </c>
      <c r="L94" s="20">
        <v>362.20001220703125</v>
      </c>
      <c r="N94" s="22">
        <v>1.0950000286102295</v>
      </c>
      <c r="O94" s="22"/>
      <c r="P94" s="50">
        <f t="shared" si="107"/>
        <v>106</v>
      </c>
      <c r="Q94" s="51">
        <f t="shared" si="108"/>
        <v>0</v>
      </c>
      <c r="R94" s="52">
        <f t="shared" si="109"/>
        <v>0</v>
      </c>
      <c r="T94" s="32">
        <f t="shared" si="110"/>
        <v>116.07000303268433</v>
      </c>
      <c r="U94" s="31">
        <v>84.36376428175103</v>
      </c>
      <c r="V94" s="34">
        <f t="shared" si="111"/>
        <v>3</v>
      </c>
      <c r="W94" s="34">
        <f t="shared" si="112"/>
        <v>2</v>
      </c>
      <c r="X94" s="35">
        <f t="shared" si="122"/>
        <v>0</v>
      </c>
      <c r="Y94" s="35">
        <f t="shared" si="123"/>
        <v>14</v>
      </c>
      <c r="Z94" s="35">
        <f t="shared" si="124"/>
        <v>0</v>
      </c>
      <c r="AA94" s="35">
        <f t="shared" si="125"/>
        <v>0</v>
      </c>
      <c r="AD94" s="60">
        <v>5</v>
      </c>
      <c r="AE94" s="61">
        <v>0</v>
      </c>
      <c r="AF94" s="61">
        <v>0</v>
      </c>
      <c r="AG94" s="62">
        <v>0</v>
      </c>
      <c r="AH94" s="1">
        <f t="shared" si="113"/>
        <v>106</v>
      </c>
      <c r="AI94" s="1">
        <f t="shared" si="114"/>
        <v>106</v>
      </c>
      <c r="AJ94" s="1">
        <f t="shared" si="115"/>
        <v>0</v>
      </c>
      <c r="AK94" s="1">
        <f t="shared" si="116"/>
        <v>0</v>
      </c>
      <c r="AL94" s="36">
        <f t="shared" si="117"/>
        <v>3</v>
      </c>
      <c r="AM94" s="36">
        <f t="shared" si="118"/>
        <v>12</v>
      </c>
      <c r="AN94" s="36">
        <f t="shared" si="119"/>
        <v>21</v>
      </c>
      <c r="AO94" s="37">
        <f t="shared" si="120"/>
        <v>49.55141430371441</v>
      </c>
      <c r="AQ94" s="53">
        <v>9.474150657653809</v>
      </c>
      <c r="AS94" s="72">
        <f t="shared" si="121"/>
        <v>6</v>
      </c>
    </row>
    <row r="95" spans="1:43" ht="15">
      <c r="A95" s="17"/>
      <c r="B95" s="42"/>
      <c r="F95" s="20"/>
      <c r="G95" s="20"/>
      <c r="H95" s="20"/>
      <c r="I95" s="20"/>
      <c r="J95" s="20"/>
      <c r="K95" s="20"/>
      <c r="L95" s="20"/>
      <c r="N95" s="22"/>
      <c r="O95" s="22"/>
      <c r="P95" s="22"/>
      <c r="Q95" s="22"/>
      <c r="R95" s="22"/>
      <c r="S95" s="22"/>
      <c r="T95" s="32"/>
      <c r="U95" s="31"/>
      <c r="V95" s="34"/>
      <c r="W95" s="34"/>
      <c r="AQ95" s="53"/>
    </row>
    <row r="96" spans="1:43" ht="15">
      <c r="A96" s="8"/>
      <c r="B96" s="10"/>
      <c r="C96" s="9"/>
      <c r="D96" s="10" t="s">
        <v>3</v>
      </c>
      <c r="E96" s="9"/>
      <c r="F96" s="74" t="s">
        <v>4</v>
      </c>
      <c r="G96" s="74"/>
      <c r="H96" s="74"/>
      <c r="I96" s="74"/>
      <c r="J96" s="74"/>
      <c r="K96" s="74"/>
      <c r="L96" s="74"/>
      <c r="M96" s="9"/>
      <c r="N96" s="10" t="s">
        <v>5</v>
      </c>
      <c r="O96" s="22"/>
      <c r="P96" s="12" t="s">
        <v>6</v>
      </c>
      <c r="Q96" s="7"/>
      <c r="R96" s="5"/>
      <c r="T96" s="5" t="s">
        <v>7</v>
      </c>
      <c r="U96" s="5" t="s">
        <v>8</v>
      </c>
      <c r="V96" s="6" t="s">
        <v>5</v>
      </c>
      <c r="W96" s="6" t="s">
        <v>57</v>
      </c>
      <c r="X96" s="5" t="s">
        <v>76</v>
      </c>
      <c r="AD96" s="46" t="s">
        <v>77</v>
      </c>
      <c r="AE96" s="46"/>
      <c r="AF96" s="46"/>
      <c r="AG96" s="46"/>
      <c r="AH96" s="45" t="s">
        <v>87</v>
      </c>
      <c r="AI96" s="46" t="s">
        <v>75</v>
      </c>
      <c r="AJ96" s="46"/>
      <c r="AK96" s="46"/>
      <c r="AL96" s="46" t="s">
        <v>74</v>
      </c>
      <c r="AM96" s="46"/>
      <c r="AN96" s="46"/>
      <c r="AO96" s="46"/>
      <c r="AQ96" s="53"/>
    </row>
    <row r="97" spans="1:43" ht="15">
      <c r="A97" s="13" t="s">
        <v>9</v>
      </c>
      <c r="B97" s="14" t="s">
        <v>73</v>
      </c>
      <c r="C97" s="14" t="s">
        <v>10</v>
      </c>
      <c r="D97" s="14" t="s">
        <v>11</v>
      </c>
      <c r="E97" s="14" t="s">
        <v>12</v>
      </c>
      <c r="F97" s="14" t="s">
        <v>13</v>
      </c>
      <c r="G97" s="14" t="s">
        <v>14</v>
      </c>
      <c r="H97" s="14" t="s">
        <v>15</v>
      </c>
      <c r="I97" s="14" t="s">
        <v>16</v>
      </c>
      <c r="J97" s="14" t="s">
        <v>17</v>
      </c>
      <c r="K97" s="14" t="s">
        <v>18</v>
      </c>
      <c r="L97" s="14" t="s">
        <v>19</v>
      </c>
      <c r="M97" s="14"/>
      <c r="N97" s="14" t="s">
        <v>20</v>
      </c>
      <c r="O97" s="22"/>
      <c r="P97" s="6" t="s">
        <v>21</v>
      </c>
      <c r="Q97" s="16" t="s">
        <v>22</v>
      </c>
      <c r="R97" s="6" t="s">
        <v>23</v>
      </c>
      <c r="T97" s="6" t="s">
        <v>21</v>
      </c>
      <c r="U97" s="6" t="s">
        <v>21</v>
      </c>
      <c r="V97" s="6" t="s">
        <v>56</v>
      </c>
      <c r="W97" s="6" t="s">
        <v>56</v>
      </c>
      <c r="X97" s="6" t="s">
        <v>69</v>
      </c>
      <c r="Y97" s="6" t="s">
        <v>70</v>
      </c>
      <c r="Z97" s="6" t="s">
        <v>71</v>
      </c>
      <c r="AA97" s="6" t="s">
        <v>72</v>
      </c>
      <c r="AD97" s="45" t="s">
        <v>65</v>
      </c>
      <c r="AE97" s="45" t="s">
        <v>66</v>
      </c>
      <c r="AF97" s="45" t="s">
        <v>67</v>
      </c>
      <c r="AG97" s="45" t="s">
        <v>68</v>
      </c>
      <c r="AH97" s="46" t="s">
        <v>88</v>
      </c>
      <c r="AI97" s="46" t="s">
        <v>66</v>
      </c>
      <c r="AJ97" s="46" t="s">
        <v>67</v>
      </c>
      <c r="AK97" s="46" t="s">
        <v>68</v>
      </c>
      <c r="AL97" s="45" t="s">
        <v>65</v>
      </c>
      <c r="AM97" s="45" t="s">
        <v>66</v>
      </c>
      <c r="AN97" s="45" t="s">
        <v>67</v>
      </c>
      <c r="AO97" s="45" t="s">
        <v>68</v>
      </c>
      <c r="AQ97" s="53"/>
    </row>
    <row r="98" spans="1:45" ht="15">
      <c r="A98" s="17" t="s">
        <v>33</v>
      </c>
      <c r="B98" s="42">
        <v>7</v>
      </c>
      <c r="C98" s="18" t="s">
        <v>82</v>
      </c>
      <c r="D98" s="19" t="s">
        <v>131</v>
      </c>
      <c r="F98" s="20">
        <v>801.9000244140625</v>
      </c>
      <c r="G98" s="20">
        <v>615.0999755859375</v>
      </c>
      <c r="H98" s="20">
        <v>509.79998779296875</v>
      </c>
      <c r="I98" s="20">
        <v>441.70001220703125</v>
      </c>
      <c r="J98" s="20">
        <v>373.70001220703125</v>
      </c>
      <c r="K98" s="20">
        <v>343.1000061035156</v>
      </c>
      <c r="L98" s="20">
        <v>324.29998779296875</v>
      </c>
      <c r="N98" s="22">
        <v>1.222000002861023</v>
      </c>
      <c r="O98" s="22"/>
      <c r="P98" s="47">
        <f aca="true" t="shared" si="127" ref="P98:P108">AI98</f>
        <v>105</v>
      </c>
      <c r="Q98" s="48">
        <f aca="true" t="shared" si="128" ref="Q98:Q108">AJ98</f>
        <v>49</v>
      </c>
      <c r="R98" s="49">
        <f aca="true" t="shared" si="129" ref="R98:R108">AK98</f>
        <v>59.999999999983004</v>
      </c>
      <c r="T98" s="32">
        <f aca="true" t="shared" si="130" ref="T98:T108">IF(N98=0,1000,(P98+Q98/60+R98/3600)*N98)</f>
        <v>129.3283336361249</v>
      </c>
      <c r="U98" s="31">
        <v>94.92925562523342</v>
      </c>
      <c r="V98" s="34">
        <f aca="true" t="shared" si="131" ref="V98:V108">RANK(T98,T$98:T$108,1)</f>
        <v>9</v>
      </c>
      <c r="W98" s="34">
        <f aca="true" t="shared" si="132" ref="W98:W108">RANK(U98,U$98:U$108,1)</f>
        <v>11</v>
      </c>
      <c r="X98" s="36">
        <v>0</v>
      </c>
      <c r="Y98" s="36">
        <v>14</v>
      </c>
      <c r="Z98" s="36">
        <v>10</v>
      </c>
      <c r="AA98" s="36">
        <v>0</v>
      </c>
      <c r="AD98" s="54">
        <v>5</v>
      </c>
      <c r="AE98" s="55">
        <v>0</v>
      </c>
      <c r="AF98" s="55">
        <v>0</v>
      </c>
      <c r="AG98" s="56">
        <v>0</v>
      </c>
      <c r="AH98" s="1">
        <f aca="true" t="shared" si="133" ref="AH98:AH108">(AD98-X98)*24+(AE98-Y98)+(AF98-Z98)/60+(AG98-AA98)/3600+TIME_ZONE_CHANGE</f>
        <v>105.83333333333333</v>
      </c>
      <c r="AI98" s="1">
        <f aca="true" t="shared" si="134" ref="AI98:AI108">INT(AH98)</f>
        <v>105</v>
      </c>
      <c r="AJ98" s="1">
        <f aca="true" t="shared" si="135" ref="AJ98:AJ108">INT((AH98-AI98)*60)</f>
        <v>49</v>
      </c>
      <c r="AK98" s="1">
        <f aca="true" t="shared" si="136" ref="AK98:AK108">(AH98-AI98-AJ98/60)*3600</f>
        <v>59.999999999983004</v>
      </c>
      <c r="AL98" s="36">
        <f aca="true" t="shared" si="137" ref="AL98:AL108">INT(U98/24)</f>
        <v>3</v>
      </c>
      <c r="AM98" s="36">
        <f aca="true" t="shared" si="138" ref="AM98:AM108">INT(U98-AL98*24)</f>
        <v>22</v>
      </c>
      <c r="AN98" s="36">
        <f aca="true" t="shared" si="139" ref="AN98:AN108">INT((U98-AL98*24-AM98)*60)</f>
        <v>55</v>
      </c>
      <c r="AO98" s="37">
        <f aca="true" t="shared" si="140" ref="AO98:AO108">U98*3600-AL98*24*3600-AM98*3600-AN98*60</f>
        <v>45.320250840333756</v>
      </c>
      <c r="AQ98" s="53">
        <v>8.222965240478516</v>
      </c>
      <c r="AS98" s="72">
        <f aca="true" t="shared" si="141" ref="AS98:AS108">636/AH98</f>
        <v>6.0094488188976385</v>
      </c>
    </row>
    <row r="99" spans="1:45" ht="15">
      <c r="A99" s="17" t="s">
        <v>33</v>
      </c>
      <c r="B99" s="42">
        <v>7</v>
      </c>
      <c r="C99" s="18" t="s">
        <v>302</v>
      </c>
      <c r="D99" s="19" t="s">
        <v>303</v>
      </c>
      <c r="F99" s="20">
        <v>812</v>
      </c>
      <c r="G99" s="20">
        <v>626.7999877929688</v>
      </c>
      <c r="H99" s="20">
        <v>522.5</v>
      </c>
      <c r="I99" s="20">
        <v>455.1000061035156</v>
      </c>
      <c r="J99" s="20">
        <v>386.8999938964844</v>
      </c>
      <c r="K99" s="20">
        <v>355.1000061035156</v>
      </c>
      <c r="L99" s="20">
        <v>334.5</v>
      </c>
      <c r="N99" s="22">
        <v>1.1770000457763672</v>
      </c>
      <c r="O99" s="22"/>
      <c r="P99" s="38">
        <f t="shared" si="127"/>
        <v>105</v>
      </c>
      <c r="Q99" s="39">
        <f t="shared" si="128"/>
        <v>49</v>
      </c>
      <c r="R99" s="40">
        <f t="shared" si="129"/>
        <v>59.999999999983004</v>
      </c>
      <c r="T99" s="32">
        <f t="shared" si="130"/>
        <v>124.56583817799886</v>
      </c>
      <c r="U99" s="31">
        <v>93.07030394199838</v>
      </c>
      <c r="V99" s="34">
        <f t="shared" si="131"/>
        <v>6</v>
      </c>
      <c r="W99" s="34">
        <f t="shared" si="132"/>
        <v>10</v>
      </c>
      <c r="X99" s="35">
        <f aca="true" t="shared" si="142" ref="X99:AA100">X98</f>
        <v>0</v>
      </c>
      <c r="Y99" s="35">
        <f t="shared" si="142"/>
        <v>14</v>
      </c>
      <c r="Z99" s="35">
        <f t="shared" si="142"/>
        <v>10</v>
      </c>
      <c r="AA99" s="35">
        <f t="shared" si="142"/>
        <v>0</v>
      </c>
      <c r="AD99" s="57">
        <v>5</v>
      </c>
      <c r="AE99" s="58">
        <v>0</v>
      </c>
      <c r="AF99" s="58">
        <v>0</v>
      </c>
      <c r="AG99" s="59">
        <v>0</v>
      </c>
      <c r="AH99" s="1">
        <f t="shared" si="133"/>
        <v>105.83333333333333</v>
      </c>
      <c r="AI99" s="1">
        <f t="shared" si="134"/>
        <v>105</v>
      </c>
      <c r="AJ99" s="1">
        <f t="shared" si="135"/>
        <v>49</v>
      </c>
      <c r="AK99" s="1">
        <f t="shared" si="136"/>
        <v>59.999999999983004</v>
      </c>
      <c r="AL99" s="36">
        <f t="shared" si="137"/>
        <v>3</v>
      </c>
      <c r="AM99" s="36">
        <f t="shared" si="138"/>
        <v>21</v>
      </c>
      <c r="AN99" s="36">
        <f t="shared" si="139"/>
        <v>4</v>
      </c>
      <c r="AO99" s="37">
        <f t="shared" si="140"/>
        <v>13.094191194162704</v>
      </c>
      <c r="AQ99" s="53">
        <v>8.411572456359863</v>
      </c>
      <c r="AS99" s="72">
        <f t="shared" si="141"/>
        <v>6.0094488188976385</v>
      </c>
    </row>
    <row r="100" spans="1:45" ht="15">
      <c r="A100" s="17" t="s">
        <v>33</v>
      </c>
      <c r="B100" s="42">
        <v>7</v>
      </c>
      <c r="C100" s="18" t="s">
        <v>304</v>
      </c>
      <c r="D100" s="19" t="s">
        <v>305</v>
      </c>
      <c r="F100" s="20">
        <v>814</v>
      </c>
      <c r="G100" s="20">
        <v>632</v>
      </c>
      <c r="H100" s="20">
        <v>529.7000122070312</v>
      </c>
      <c r="I100" s="20">
        <v>463</v>
      </c>
      <c r="J100" s="20">
        <v>390.5</v>
      </c>
      <c r="K100" s="20">
        <v>349.29998779296875</v>
      </c>
      <c r="L100" s="20">
        <v>318.20001220703125</v>
      </c>
      <c r="N100" s="22">
        <v>1.190999984741211</v>
      </c>
      <c r="O100" s="22"/>
      <c r="P100" s="38">
        <f t="shared" si="127"/>
        <v>105</v>
      </c>
      <c r="Q100" s="39">
        <f t="shared" si="128"/>
        <v>49</v>
      </c>
      <c r="R100" s="40">
        <f t="shared" si="129"/>
        <v>59.999999999983004</v>
      </c>
      <c r="T100" s="32">
        <f t="shared" si="130"/>
        <v>126.04749838511148</v>
      </c>
      <c r="U100" s="31">
        <v>92.15573009349947</v>
      </c>
      <c r="V100" s="34">
        <f t="shared" si="131"/>
        <v>8</v>
      </c>
      <c r="W100" s="34">
        <f t="shared" si="132"/>
        <v>8</v>
      </c>
      <c r="X100" s="35">
        <f t="shared" si="142"/>
        <v>0</v>
      </c>
      <c r="Y100" s="35">
        <f t="shared" si="142"/>
        <v>14</v>
      </c>
      <c r="Z100" s="35">
        <f t="shared" si="142"/>
        <v>10</v>
      </c>
      <c r="AA100" s="35">
        <f t="shared" si="142"/>
        <v>0</v>
      </c>
      <c r="AD100" s="57">
        <v>5</v>
      </c>
      <c r="AE100" s="58">
        <v>0</v>
      </c>
      <c r="AF100" s="58">
        <v>0</v>
      </c>
      <c r="AG100" s="59">
        <v>0</v>
      </c>
      <c r="AH100" s="1">
        <f t="shared" si="133"/>
        <v>105.83333333333333</v>
      </c>
      <c r="AI100" s="1">
        <f t="shared" si="134"/>
        <v>105</v>
      </c>
      <c r="AJ100" s="1">
        <f t="shared" si="135"/>
        <v>49</v>
      </c>
      <c r="AK100" s="1">
        <f t="shared" si="136"/>
        <v>59.999999999983004</v>
      </c>
      <c r="AL100" s="36">
        <f t="shared" si="137"/>
        <v>3</v>
      </c>
      <c r="AM100" s="36">
        <f t="shared" si="138"/>
        <v>20</v>
      </c>
      <c r="AN100" s="36">
        <f t="shared" si="139"/>
        <v>9</v>
      </c>
      <c r="AO100" s="37">
        <f t="shared" si="140"/>
        <v>20.628336598107126</v>
      </c>
      <c r="AQ100" s="53">
        <v>8.508702278137207</v>
      </c>
      <c r="AS100" s="72">
        <f t="shared" si="141"/>
        <v>6.0094488188976385</v>
      </c>
    </row>
    <row r="101" spans="1:45" ht="15">
      <c r="A101" s="17" t="s">
        <v>33</v>
      </c>
      <c r="B101" s="42">
        <v>7</v>
      </c>
      <c r="C101" s="18" t="s">
        <v>200</v>
      </c>
      <c r="D101" s="19" t="s">
        <v>201</v>
      </c>
      <c r="F101" s="20">
        <v>806</v>
      </c>
      <c r="G101" s="20">
        <v>627.5999755859375</v>
      </c>
      <c r="H101" s="20">
        <v>527.7000122070312</v>
      </c>
      <c r="I101" s="20">
        <v>463.20001220703125</v>
      </c>
      <c r="J101" s="20">
        <v>396.29998779296875</v>
      </c>
      <c r="K101" s="20">
        <v>362.8999938964844</v>
      </c>
      <c r="L101" s="20">
        <v>340.5</v>
      </c>
      <c r="N101" s="22">
        <v>1.1759999990463257</v>
      </c>
      <c r="O101" s="22"/>
      <c r="P101" s="38">
        <f t="shared" si="127"/>
        <v>105</v>
      </c>
      <c r="Q101" s="39">
        <f t="shared" si="128"/>
        <v>49</v>
      </c>
      <c r="R101" s="40">
        <f t="shared" si="129"/>
        <v>59.999999999983004</v>
      </c>
      <c r="T101" s="32">
        <f t="shared" si="130"/>
        <v>124.45999989906946</v>
      </c>
      <c r="U101" s="31">
        <v>92.76359342478491</v>
      </c>
      <c r="V101" s="34">
        <f t="shared" si="131"/>
        <v>5</v>
      </c>
      <c r="W101" s="34">
        <f t="shared" si="132"/>
        <v>9</v>
      </c>
      <c r="X101" s="35">
        <f aca="true" t="shared" si="143" ref="X101:X108">X100</f>
        <v>0</v>
      </c>
      <c r="Y101" s="35">
        <f aca="true" t="shared" si="144" ref="Y101:Y108">Y100</f>
        <v>14</v>
      </c>
      <c r="Z101" s="35">
        <f aca="true" t="shared" si="145" ref="Z101:Z108">Z100</f>
        <v>10</v>
      </c>
      <c r="AA101" s="35">
        <f aca="true" t="shared" si="146" ref="AA101:AA108">AA100</f>
        <v>0</v>
      </c>
      <c r="AD101" s="57">
        <v>5</v>
      </c>
      <c r="AE101" s="58">
        <v>0</v>
      </c>
      <c r="AF101" s="58">
        <v>0</v>
      </c>
      <c r="AG101" s="59">
        <v>0</v>
      </c>
      <c r="AH101" s="1">
        <f t="shared" si="133"/>
        <v>105.83333333333333</v>
      </c>
      <c r="AI101" s="1">
        <f t="shared" si="134"/>
        <v>105</v>
      </c>
      <c r="AJ101" s="1">
        <f t="shared" si="135"/>
        <v>49</v>
      </c>
      <c r="AK101" s="1">
        <f t="shared" si="136"/>
        <v>59.999999999983004</v>
      </c>
      <c r="AL101" s="36">
        <f t="shared" si="137"/>
        <v>3</v>
      </c>
      <c r="AM101" s="36">
        <f t="shared" si="138"/>
        <v>20</v>
      </c>
      <c r="AN101" s="36">
        <f t="shared" si="139"/>
        <v>45</v>
      </c>
      <c r="AO101" s="37">
        <f t="shared" si="140"/>
        <v>48.93632922571851</v>
      </c>
      <c r="AQ101" s="53">
        <v>8.443814277648926</v>
      </c>
      <c r="AS101" s="72">
        <f t="shared" si="141"/>
        <v>6.0094488188976385</v>
      </c>
    </row>
    <row r="102" spans="1:45" ht="15">
      <c r="A102" s="17" t="s">
        <v>33</v>
      </c>
      <c r="B102" s="42">
        <v>7</v>
      </c>
      <c r="C102" s="18" t="s">
        <v>306</v>
      </c>
      <c r="D102" s="19" t="s">
        <v>307</v>
      </c>
      <c r="F102" s="20">
        <v>839.9000244140625</v>
      </c>
      <c r="G102" s="20">
        <v>645.5999755859375</v>
      </c>
      <c r="H102" s="20">
        <v>535.2999877929688</v>
      </c>
      <c r="I102" s="20">
        <v>463.79998779296875</v>
      </c>
      <c r="J102" s="20">
        <v>390.29998779296875</v>
      </c>
      <c r="K102" s="20">
        <v>354.79998779296875</v>
      </c>
      <c r="L102" s="20">
        <v>331.1000061035156</v>
      </c>
      <c r="N102" s="22">
        <v>1.156999945640564</v>
      </c>
      <c r="O102" s="22"/>
      <c r="P102" s="38">
        <f t="shared" si="127"/>
        <v>105</v>
      </c>
      <c r="Q102" s="39">
        <f t="shared" si="128"/>
        <v>49</v>
      </c>
      <c r="R102" s="40">
        <f t="shared" si="129"/>
        <v>59.999999999983004</v>
      </c>
      <c r="T102" s="32">
        <f t="shared" si="130"/>
        <v>122.44916091362634</v>
      </c>
      <c r="U102" s="31">
        <v>90.4888182736037</v>
      </c>
      <c r="V102" s="34">
        <f t="shared" si="131"/>
        <v>2</v>
      </c>
      <c r="W102" s="34">
        <f t="shared" si="132"/>
        <v>5</v>
      </c>
      <c r="X102" s="35">
        <f t="shared" si="143"/>
        <v>0</v>
      </c>
      <c r="Y102" s="35">
        <f t="shared" si="144"/>
        <v>14</v>
      </c>
      <c r="Z102" s="35">
        <f t="shared" si="145"/>
        <v>10</v>
      </c>
      <c r="AA102" s="35">
        <f t="shared" si="146"/>
        <v>0</v>
      </c>
      <c r="AD102" s="57">
        <v>5</v>
      </c>
      <c r="AE102" s="58">
        <v>0</v>
      </c>
      <c r="AF102" s="58">
        <v>0</v>
      </c>
      <c r="AG102" s="59">
        <v>0</v>
      </c>
      <c r="AH102" s="1">
        <f t="shared" si="133"/>
        <v>105.83333333333333</v>
      </c>
      <c r="AI102" s="1">
        <f t="shared" si="134"/>
        <v>105</v>
      </c>
      <c r="AJ102" s="1">
        <f t="shared" si="135"/>
        <v>49</v>
      </c>
      <c r="AK102" s="1">
        <f t="shared" si="136"/>
        <v>59.999999999983004</v>
      </c>
      <c r="AL102" s="36">
        <f t="shared" si="137"/>
        <v>3</v>
      </c>
      <c r="AM102" s="36">
        <f t="shared" si="138"/>
        <v>18</v>
      </c>
      <c r="AN102" s="36">
        <f t="shared" si="139"/>
        <v>29</v>
      </c>
      <c r="AO102" s="37">
        <f t="shared" si="140"/>
        <v>19.745784973318223</v>
      </c>
      <c r="AQ102" s="53">
        <v>8.69369888305664</v>
      </c>
      <c r="AS102" s="72">
        <f t="shared" si="141"/>
        <v>6.0094488188976385</v>
      </c>
    </row>
    <row r="103" spans="1:45" ht="15">
      <c r="A103" s="17" t="s">
        <v>33</v>
      </c>
      <c r="B103" s="42">
        <v>7</v>
      </c>
      <c r="C103" s="18" t="s">
        <v>308</v>
      </c>
      <c r="D103" s="19" t="s">
        <v>309</v>
      </c>
      <c r="F103" s="20">
        <v>820.0999755859375</v>
      </c>
      <c r="G103" s="20">
        <v>637.2999877929688</v>
      </c>
      <c r="H103" s="20">
        <v>534.2999877929688</v>
      </c>
      <c r="I103" s="20">
        <v>467.5</v>
      </c>
      <c r="J103" s="20">
        <v>396.1000061035156</v>
      </c>
      <c r="K103" s="20">
        <v>357.3999938964844</v>
      </c>
      <c r="L103" s="20">
        <v>330.1000061035156</v>
      </c>
      <c r="N103" s="22">
        <v>1.1749999523162842</v>
      </c>
      <c r="O103" s="22"/>
      <c r="P103" s="38">
        <f t="shared" si="127"/>
        <v>105</v>
      </c>
      <c r="Q103" s="39">
        <f t="shared" si="128"/>
        <v>49</v>
      </c>
      <c r="R103" s="40">
        <f t="shared" si="129"/>
        <v>59.999999999983004</v>
      </c>
      <c r="T103" s="32">
        <f t="shared" si="130"/>
        <v>124.35416162014008</v>
      </c>
      <c r="U103" s="31">
        <v>91.34501531535506</v>
      </c>
      <c r="V103" s="34">
        <f t="shared" si="131"/>
        <v>4</v>
      </c>
      <c r="W103" s="34">
        <f t="shared" si="132"/>
        <v>7</v>
      </c>
      <c r="X103" s="35">
        <f t="shared" si="143"/>
        <v>0</v>
      </c>
      <c r="Y103" s="35">
        <f t="shared" si="144"/>
        <v>14</v>
      </c>
      <c r="Z103" s="35">
        <f t="shared" si="145"/>
        <v>10</v>
      </c>
      <c r="AA103" s="35">
        <f t="shared" si="146"/>
        <v>0</v>
      </c>
      <c r="AD103" s="57">
        <v>5</v>
      </c>
      <c r="AE103" s="58">
        <v>0</v>
      </c>
      <c r="AF103" s="58">
        <v>0</v>
      </c>
      <c r="AG103" s="59">
        <v>0</v>
      </c>
      <c r="AH103" s="1">
        <f t="shared" si="133"/>
        <v>105.83333333333333</v>
      </c>
      <c r="AI103" s="1">
        <f t="shared" si="134"/>
        <v>105</v>
      </c>
      <c r="AJ103" s="1">
        <f t="shared" si="135"/>
        <v>49</v>
      </c>
      <c r="AK103" s="1">
        <f t="shared" si="136"/>
        <v>59.999999999983004</v>
      </c>
      <c r="AL103" s="36">
        <f t="shared" si="137"/>
        <v>3</v>
      </c>
      <c r="AM103" s="36">
        <f t="shared" si="138"/>
        <v>19</v>
      </c>
      <c r="AN103" s="36">
        <f t="shared" si="139"/>
        <v>20</v>
      </c>
      <c r="AO103" s="37">
        <f t="shared" si="140"/>
        <v>42.05513527820585</v>
      </c>
      <c r="AQ103" s="53">
        <v>8.597352981567383</v>
      </c>
      <c r="AS103" s="72">
        <f t="shared" si="141"/>
        <v>6.0094488188976385</v>
      </c>
    </row>
    <row r="104" spans="1:45" ht="15">
      <c r="A104" s="17" t="s">
        <v>33</v>
      </c>
      <c r="B104" s="42">
        <v>7</v>
      </c>
      <c r="C104" s="18" t="s">
        <v>310</v>
      </c>
      <c r="D104" s="19" t="s">
        <v>311</v>
      </c>
      <c r="F104" s="20">
        <v>821.4000244140625</v>
      </c>
      <c r="G104" s="20">
        <v>638</v>
      </c>
      <c r="H104" s="20">
        <v>534.7000122070312</v>
      </c>
      <c r="I104" s="20">
        <v>467.6000061035156</v>
      </c>
      <c r="J104" s="20">
        <v>395.6000061035156</v>
      </c>
      <c r="K104" s="20">
        <v>356.5</v>
      </c>
      <c r="L104" s="20">
        <v>328.79998779296875</v>
      </c>
      <c r="N104" s="22">
        <v>0</v>
      </c>
      <c r="O104" s="22"/>
      <c r="P104" s="38">
        <f t="shared" si="127"/>
        <v>105</v>
      </c>
      <c r="Q104" s="39">
        <f t="shared" si="128"/>
        <v>49</v>
      </c>
      <c r="R104" s="40">
        <f t="shared" si="129"/>
        <v>59.999999999983004</v>
      </c>
      <c r="T104" s="32">
        <f t="shared" si="130"/>
        <v>1000</v>
      </c>
      <c r="U104" s="31">
        <v>91.25099779793601</v>
      </c>
      <c r="V104" s="34">
        <f t="shared" si="131"/>
        <v>10</v>
      </c>
      <c r="W104" s="34">
        <f t="shared" si="132"/>
        <v>6</v>
      </c>
      <c r="X104" s="35">
        <f t="shared" si="143"/>
        <v>0</v>
      </c>
      <c r="Y104" s="35">
        <f t="shared" si="144"/>
        <v>14</v>
      </c>
      <c r="Z104" s="35">
        <f t="shared" si="145"/>
        <v>10</v>
      </c>
      <c r="AA104" s="35">
        <f t="shared" si="146"/>
        <v>0</v>
      </c>
      <c r="AD104" s="57">
        <v>5</v>
      </c>
      <c r="AE104" s="58">
        <v>0</v>
      </c>
      <c r="AF104" s="58">
        <v>0</v>
      </c>
      <c r="AG104" s="59">
        <v>0</v>
      </c>
      <c r="AH104" s="1">
        <f t="shared" si="133"/>
        <v>105.83333333333333</v>
      </c>
      <c r="AI104" s="1">
        <f t="shared" si="134"/>
        <v>105</v>
      </c>
      <c r="AJ104" s="1">
        <f t="shared" si="135"/>
        <v>49</v>
      </c>
      <c r="AK104" s="1">
        <f t="shared" si="136"/>
        <v>59.999999999983004</v>
      </c>
      <c r="AL104" s="36">
        <f t="shared" si="137"/>
        <v>3</v>
      </c>
      <c r="AM104" s="36">
        <f t="shared" si="138"/>
        <v>19</v>
      </c>
      <c r="AN104" s="36">
        <f t="shared" si="139"/>
        <v>15</v>
      </c>
      <c r="AO104" s="37">
        <f t="shared" si="140"/>
        <v>3.5920725696487352</v>
      </c>
      <c r="AQ104" s="53">
        <v>8.607793807983398</v>
      </c>
      <c r="AS104" s="72">
        <f t="shared" si="141"/>
        <v>6.0094488188976385</v>
      </c>
    </row>
    <row r="105" spans="1:45" ht="15">
      <c r="A105" s="17" t="s">
        <v>33</v>
      </c>
      <c r="B105" s="42">
        <v>7</v>
      </c>
      <c r="C105" s="18" t="s">
        <v>312</v>
      </c>
      <c r="D105" s="19" t="s">
        <v>313</v>
      </c>
      <c r="F105" s="20">
        <v>854.0999755859375</v>
      </c>
      <c r="G105" s="20">
        <v>653.9000244140625</v>
      </c>
      <c r="H105" s="20">
        <v>540.7000122070312</v>
      </c>
      <c r="I105" s="20">
        <v>467.6000061035156</v>
      </c>
      <c r="J105" s="20">
        <v>394</v>
      </c>
      <c r="K105" s="20">
        <v>360.3999938964844</v>
      </c>
      <c r="L105" s="20">
        <v>339.5</v>
      </c>
      <c r="N105" s="22">
        <v>0</v>
      </c>
      <c r="O105" s="22"/>
      <c r="P105" s="38">
        <f t="shared" si="127"/>
        <v>105</v>
      </c>
      <c r="Q105" s="39">
        <f t="shared" si="128"/>
        <v>49</v>
      </c>
      <c r="R105" s="40">
        <f t="shared" si="129"/>
        <v>59.999999999983004</v>
      </c>
      <c r="T105" s="32">
        <f t="shared" si="130"/>
        <v>1000</v>
      </c>
      <c r="U105" s="31">
        <v>89.4680891714103</v>
      </c>
      <c r="V105" s="34">
        <f t="shared" si="131"/>
        <v>10</v>
      </c>
      <c r="W105" s="34">
        <f t="shared" si="132"/>
        <v>3</v>
      </c>
      <c r="X105" s="35">
        <f t="shared" si="143"/>
        <v>0</v>
      </c>
      <c r="Y105" s="35">
        <f t="shared" si="144"/>
        <v>14</v>
      </c>
      <c r="Z105" s="35">
        <f t="shared" si="145"/>
        <v>10</v>
      </c>
      <c r="AA105" s="35">
        <f t="shared" si="146"/>
        <v>0</v>
      </c>
      <c r="AD105" s="57">
        <v>5</v>
      </c>
      <c r="AE105" s="58">
        <v>0</v>
      </c>
      <c r="AF105" s="58">
        <v>0</v>
      </c>
      <c r="AG105" s="59">
        <v>0</v>
      </c>
      <c r="AH105" s="1">
        <f t="shared" si="133"/>
        <v>105.83333333333333</v>
      </c>
      <c r="AI105" s="1">
        <f t="shared" si="134"/>
        <v>105</v>
      </c>
      <c r="AJ105" s="1">
        <f t="shared" si="135"/>
        <v>49</v>
      </c>
      <c r="AK105" s="1">
        <f t="shared" si="136"/>
        <v>59.999999999983004</v>
      </c>
      <c r="AL105" s="36">
        <f t="shared" si="137"/>
        <v>3</v>
      </c>
      <c r="AM105" s="36">
        <f t="shared" si="138"/>
        <v>17</v>
      </c>
      <c r="AN105" s="36">
        <f t="shared" si="139"/>
        <v>28</v>
      </c>
      <c r="AO105" s="37">
        <f t="shared" si="140"/>
        <v>5.121017077064607</v>
      </c>
      <c r="AQ105" s="53">
        <v>8.8123779296875</v>
      </c>
      <c r="AS105" s="72">
        <f t="shared" si="141"/>
        <v>6.0094488188976385</v>
      </c>
    </row>
    <row r="106" spans="1:45" ht="15">
      <c r="A106" s="17" t="s">
        <v>33</v>
      </c>
      <c r="B106" s="42">
        <v>7</v>
      </c>
      <c r="C106" s="18" t="s">
        <v>314</v>
      </c>
      <c r="D106" s="19" t="s">
        <v>315</v>
      </c>
      <c r="F106" s="20">
        <v>835.5</v>
      </c>
      <c r="G106" s="20">
        <v>645.7000122070312</v>
      </c>
      <c r="H106" s="20">
        <v>538.7000122070312</v>
      </c>
      <c r="I106" s="20">
        <v>470.20001220703125</v>
      </c>
      <c r="J106" s="20">
        <v>398.8999938964844</v>
      </c>
      <c r="K106" s="20">
        <v>362.29998779296875</v>
      </c>
      <c r="L106" s="20">
        <v>336.20001220703125</v>
      </c>
      <c r="N106" s="22">
        <v>1.1829999685287476</v>
      </c>
      <c r="O106" s="22"/>
      <c r="P106" s="38">
        <f t="shared" si="127"/>
        <v>105</v>
      </c>
      <c r="Q106" s="39">
        <f t="shared" si="128"/>
        <v>49</v>
      </c>
      <c r="R106" s="40">
        <f t="shared" si="129"/>
        <v>59.999999999983004</v>
      </c>
      <c r="T106" s="32">
        <f t="shared" si="130"/>
        <v>125.20083000262578</v>
      </c>
      <c r="U106" s="31">
        <v>90.28647583609893</v>
      </c>
      <c r="V106" s="34">
        <f t="shared" si="131"/>
        <v>7</v>
      </c>
      <c r="W106" s="34">
        <f t="shared" si="132"/>
        <v>4</v>
      </c>
      <c r="X106" s="35">
        <f t="shared" si="143"/>
        <v>0</v>
      </c>
      <c r="Y106" s="35">
        <f t="shared" si="144"/>
        <v>14</v>
      </c>
      <c r="Z106" s="35">
        <f t="shared" si="145"/>
        <v>10</v>
      </c>
      <c r="AA106" s="35">
        <f t="shared" si="146"/>
        <v>0</v>
      </c>
      <c r="AD106" s="57">
        <v>5</v>
      </c>
      <c r="AE106" s="58">
        <v>0</v>
      </c>
      <c r="AF106" s="58">
        <v>0</v>
      </c>
      <c r="AG106" s="59">
        <v>0</v>
      </c>
      <c r="AH106" s="1">
        <f t="shared" si="133"/>
        <v>105.83333333333333</v>
      </c>
      <c r="AI106" s="1">
        <f t="shared" si="134"/>
        <v>105</v>
      </c>
      <c r="AJ106" s="1">
        <f t="shared" si="135"/>
        <v>49</v>
      </c>
      <c r="AK106" s="1">
        <f t="shared" si="136"/>
        <v>59.999999999983004</v>
      </c>
      <c r="AL106" s="36">
        <f t="shared" si="137"/>
        <v>3</v>
      </c>
      <c r="AM106" s="36">
        <f t="shared" si="138"/>
        <v>18</v>
      </c>
      <c r="AN106" s="36">
        <f t="shared" si="139"/>
        <v>17</v>
      </c>
      <c r="AO106" s="37">
        <f t="shared" si="140"/>
        <v>11.31300995615311</v>
      </c>
      <c r="AQ106" s="53">
        <v>8.716889381408691</v>
      </c>
      <c r="AS106" s="72">
        <f t="shared" si="141"/>
        <v>6.0094488188976385</v>
      </c>
    </row>
    <row r="107" spans="1:45" ht="15">
      <c r="A107" s="17" t="s">
        <v>33</v>
      </c>
      <c r="B107" s="42">
        <v>7</v>
      </c>
      <c r="C107" s="18" t="s">
        <v>316</v>
      </c>
      <c r="D107" s="19" t="s">
        <v>317</v>
      </c>
      <c r="F107" s="20">
        <v>845.5</v>
      </c>
      <c r="G107" s="20">
        <v>652.4000244140625</v>
      </c>
      <c r="H107" s="20">
        <v>543.9000244140625</v>
      </c>
      <c r="I107" s="20">
        <v>473.79998779296875</v>
      </c>
      <c r="J107" s="20">
        <v>402.70001220703125</v>
      </c>
      <c r="K107" s="20">
        <v>369.5</v>
      </c>
      <c r="L107" s="20">
        <v>348.6000061035156</v>
      </c>
      <c r="N107" s="22">
        <v>1.1610000133514404</v>
      </c>
      <c r="O107" s="22"/>
      <c r="P107" s="38">
        <f t="shared" si="127"/>
        <v>105</v>
      </c>
      <c r="Q107" s="39">
        <f t="shared" si="128"/>
        <v>49</v>
      </c>
      <c r="R107" s="40">
        <f t="shared" si="129"/>
        <v>59.999999999983004</v>
      </c>
      <c r="T107" s="32">
        <f t="shared" si="130"/>
        <v>122.87250141302744</v>
      </c>
      <c r="U107" s="31">
        <v>89.36784205735681</v>
      </c>
      <c r="V107" s="34">
        <f t="shared" si="131"/>
        <v>3</v>
      </c>
      <c r="W107" s="34">
        <f t="shared" si="132"/>
        <v>2</v>
      </c>
      <c r="X107" s="35">
        <f t="shared" si="143"/>
        <v>0</v>
      </c>
      <c r="Y107" s="35">
        <f t="shared" si="144"/>
        <v>14</v>
      </c>
      <c r="Z107" s="35">
        <f t="shared" si="145"/>
        <v>10</v>
      </c>
      <c r="AA107" s="35">
        <f t="shared" si="146"/>
        <v>0</v>
      </c>
      <c r="AD107" s="57">
        <v>5</v>
      </c>
      <c r="AE107" s="58">
        <v>0</v>
      </c>
      <c r="AF107" s="58">
        <v>0</v>
      </c>
      <c r="AG107" s="59">
        <v>0</v>
      </c>
      <c r="AH107" s="1">
        <f t="shared" si="133"/>
        <v>105.83333333333333</v>
      </c>
      <c r="AI107" s="1">
        <f t="shared" si="134"/>
        <v>105</v>
      </c>
      <c r="AJ107" s="1">
        <f t="shared" si="135"/>
        <v>49</v>
      </c>
      <c r="AK107" s="1">
        <f t="shared" si="136"/>
        <v>59.999999999983004</v>
      </c>
      <c r="AL107" s="36">
        <f t="shared" si="137"/>
        <v>3</v>
      </c>
      <c r="AM107" s="36">
        <f t="shared" si="138"/>
        <v>17</v>
      </c>
      <c r="AN107" s="36">
        <f t="shared" si="139"/>
        <v>22</v>
      </c>
      <c r="AO107" s="37">
        <f t="shared" si="140"/>
        <v>4.231406484497711</v>
      </c>
      <c r="AQ107" s="53">
        <v>8.824264526367188</v>
      </c>
      <c r="AS107" s="72">
        <f t="shared" si="141"/>
        <v>6.0094488188976385</v>
      </c>
    </row>
    <row r="108" spans="1:45" ht="15">
      <c r="A108" s="17" t="s">
        <v>33</v>
      </c>
      <c r="B108" s="42">
        <v>7</v>
      </c>
      <c r="C108" s="18" t="s">
        <v>192</v>
      </c>
      <c r="D108" s="19" t="s">
        <v>193</v>
      </c>
      <c r="F108" s="20">
        <v>867.5</v>
      </c>
      <c r="G108" s="20">
        <v>665.5999755859375</v>
      </c>
      <c r="H108" s="20">
        <v>552.2999877929688</v>
      </c>
      <c r="I108" s="20">
        <v>479.70001220703125</v>
      </c>
      <c r="J108" s="20">
        <v>409</v>
      </c>
      <c r="K108" s="20">
        <v>379.20001220703125</v>
      </c>
      <c r="L108" s="20">
        <v>361.8999938964844</v>
      </c>
      <c r="N108" s="22">
        <v>1.125</v>
      </c>
      <c r="O108" s="22"/>
      <c r="P108" s="50">
        <f t="shared" si="127"/>
        <v>105</v>
      </c>
      <c r="Q108" s="51">
        <f t="shared" si="128"/>
        <v>49</v>
      </c>
      <c r="R108" s="52">
        <f t="shared" si="129"/>
        <v>59.999999999983004</v>
      </c>
      <c r="T108" s="32">
        <f t="shared" si="130"/>
        <v>119.0625</v>
      </c>
      <c r="U108" s="31">
        <v>87.7970501017349</v>
      </c>
      <c r="V108" s="34">
        <f t="shared" si="131"/>
        <v>1</v>
      </c>
      <c r="W108" s="34">
        <f t="shared" si="132"/>
        <v>1</v>
      </c>
      <c r="X108" s="35">
        <f t="shared" si="143"/>
        <v>0</v>
      </c>
      <c r="Y108" s="35">
        <f t="shared" si="144"/>
        <v>14</v>
      </c>
      <c r="Z108" s="35">
        <f t="shared" si="145"/>
        <v>10</v>
      </c>
      <c r="AA108" s="35">
        <f t="shared" si="146"/>
        <v>0</v>
      </c>
      <c r="AD108" s="60">
        <v>5</v>
      </c>
      <c r="AE108" s="61">
        <v>0</v>
      </c>
      <c r="AF108" s="61">
        <v>0</v>
      </c>
      <c r="AG108" s="62">
        <v>0</v>
      </c>
      <c r="AH108" s="1">
        <f t="shared" si="133"/>
        <v>105.83333333333333</v>
      </c>
      <c r="AI108" s="1">
        <f t="shared" si="134"/>
        <v>105</v>
      </c>
      <c r="AJ108" s="1">
        <f t="shared" si="135"/>
        <v>49</v>
      </c>
      <c r="AK108" s="1">
        <f t="shared" si="136"/>
        <v>59.999999999983004</v>
      </c>
      <c r="AL108" s="36">
        <f t="shared" si="137"/>
        <v>3</v>
      </c>
      <c r="AM108" s="36">
        <f t="shared" si="138"/>
        <v>15</v>
      </c>
      <c r="AN108" s="36">
        <f t="shared" si="139"/>
        <v>47</v>
      </c>
      <c r="AO108" s="37">
        <f t="shared" si="140"/>
        <v>49.38036624563392</v>
      </c>
      <c r="AQ108" s="53">
        <v>9.016122817993164</v>
      </c>
      <c r="AS108" s="72">
        <f t="shared" si="141"/>
        <v>6.0094488188976385</v>
      </c>
    </row>
    <row r="109" spans="1:43" ht="15">
      <c r="A109" s="17"/>
      <c r="B109" s="42"/>
      <c r="F109" s="20"/>
      <c r="G109" s="20"/>
      <c r="H109" s="20"/>
      <c r="I109" s="20"/>
      <c r="J109" s="20"/>
      <c r="K109" s="20"/>
      <c r="L109" s="20"/>
      <c r="N109" s="22"/>
      <c r="O109" s="22"/>
      <c r="P109" s="22"/>
      <c r="Q109" s="22"/>
      <c r="R109" s="22"/>
      <c r="S109" s="22"/>
      <c r="T109" s="22"/>
      <c r="U109" s="31"/>
      <c r="V109" s="34"/>
      <c r="W109" s="34"/>
      <c r="AQ109" s="53"/>
    </row>
    <row r="110" spans="1:43" ht="15">
      <c r="A110" s="8"/>
      <c r="B110" s="10"/>
      <c r="C110" s="9"/>
      <c r="D110" s="10" t="s">
        <v>3</v>
      </c>
      <c r="E110" s="9"/>
      <c r="F110" s="74" t="s">
        <v>4</v>
      </c>
      <c r="G110" s="74"/>
      <c r="H110" s="74"/>
      <c r="I110" s="74"/>
      <c r="J110" s="74"/>
      <c r="K110" s="74"/>
      <c r="L110" s="74"/>
      <c r="M110" s="9"/>
      <c r="N110" s="10" t="s">
        <v>5</v>
      </c>
      <c r="O110" s="22"/>
      <c r="P110" s="12" t="s">
        <v>6</v>
      </c>
      <c r="Q110" s="7"/>
      <c r="R110" s="5"/>
      <c r="T110" s="5" t="s">
        <v>7</v>
      </c>
      <c r="U110" s="5" t="s">
        <v>8</v>
      </c>
      <c r="V110" s="6" t="s">
        <v>5</v>
      </c>
      <c r="W110" s="6" t="s">
        <v>57</v>
      </c>
      <c r="X110" s="5" t="s">
        <v>76</v>
      </c>
      <c r="AD110" s="46" t="s">
        <v>77</v>
      </c>
      <c r="AE110" s="46"/>
      <c r="AF110" s="46"/>
      <c r="AG110" s="46"/>
      <c r="AH110" s="45" t="s">
        <v>87</v>
      </c>
      <c r="AI110" s="46" t="s">
        <v>75</v>
      </c>
      <c r="AJ110" s="46"/>
      <c r="AK110" s="46"/>
      <c r="AL110" s="46" t="s">
        <v>74</v>
      </c>
      <c r="AM110" s="46"/>
      <c r="AN110" s="46"/>
      <c r="AO110" s="46"/>
      <c r="AQ110" s="53"/>
    </row>
    <row r="111" spans="1:43" ht="15">
      <c r="A111" s="13" t="s">
        <v>9</v>
      </c>
      <c r="B111" s="14" t="s">
        <v>73</v>
      </c>
      <c r="C111" s="14" t="s">
        <v>10</v>
      </c>
      <c r="D111" s="14" t="s">
        <v>11</v>
      </c>
      <c r="E111" s="14" t="s">
        <v>12</v>
      </c>
      <c r="F111" s="14" t="s">
        <v>13</v>
      </c>
      <c r="G111" s="14" t="s">
        <v>14</v>
      </c>
      <c r="H111" s="14" t="s">
        <v>15</v>
      </c>
      <c r="I111" s="14" t="s">
        <v>16</v>
      </c>
      <c r="J111" s="14" t="s">
        <v>17</v>
      </c>
      <c r="K111" s="14" t="s">
        <v>18</v>
      </c>
      <c r="L111" s="14" t="s">
        <v>19</v>
      </c>
      <c r="M111" s="14"/>
      <c r="N111" s="14" t="s">
        <v>20</v>
      </c>
      <c r="O111" s="22"/>
      <c r="P111" s="6" t="s">
        <v>21</v>
      </c>
      <c r="Q111" s="16" t="s">
        <v>22</v>
      </c>
      <c r="R111" s="6" t="s">
        <v>23</v>
      </c>
      <c r="T111" s="6" t="s">
        <v>21</v>
      </c>
      <c r="U111" s="6" t="s">
        <v>21</v>
      </c>
      <c r="V111" s="6" t="s">
        <v>56</v>
      </c>
      <c r="W111" s="6" t="s">
        <v>56</v>
      </c>
      <c r="X111" s="6" t="s">
        <v>69</v>
      </c>
      <c r="Y111" s="6" t="s">
        <v>70</v>
      </c>
      <c r="Z111" s="6" t="s">
        <v>71</v>
      </c>
      <c r="AA111" s="6" t="s">
        <v>72</v>
      </c>
      <c r="AD111" s="45" t="s">
        <v>65</v>
      </c>
      <c r="AE111" s="45" t="s">
        <v>66</v>
      </c>
      <c r="AF111" s="45" t="s">
        <v>67</v>
      </c>
      <c r="AG111" s="45" t="s">
        <v>68</v>
      </c>
      <c r="AH111" s="46" t="s">
        <v>88</v>
      </c>
      <c r="AI111" s="46" t="s">
        <v>66</v>
      </c>
      <c r="AJ111" s="46" t="s">
        <v>67</v>
      </c>
      <c r="AK111" s="46" t="s">
        <v>68</v>
      </c>
      <c r="AL111" s="45" t="s">
        <v>65</v>
      </c>
      <c r="AM111" s="45" t="s">
        <v>66</v>
      </c>
      <c r="AN111" s="45" t="s">
        <v>67</v>
      </c>
      <c r="AO111" s="45" t="s">
        <v>68</v>
      </c>
      <c r="AQ111" s="53"/>
    </row>
    <row r="112" spans="1:45" ht="15">
      <c r="A112" s="17" t="s">
        <v>33</v>
      </c>
      <c r="B112" s="42">
        <v>8</v>
      </c>
      <c r="C112" s="18" t="s">
        <v>45</v>
      </c>
      <c r="D112" s="19" t="s">
        <v>318</v>
      </c>
      <c r="F112" s="20">
        <v>716</v>
      </c>
      <c r="G112" s="20">
        <v>551.5</v>
      </c>
      <c r="H112" s="20">
        <v>458.29998779296875</v>
      </c>
      <c r="I112" s="20">
        <v>396.79998779296875</v>
      </c>
      <c r="J112" s="20">
        <v>329.6000061035156</v>
      </c>
      <c r="K112" s="20">
        <v>290.29998779296875</v>
      </c>
      <c r="L112" s="20">
        <v>259.6000061035156</v>
      </c>
      <c r="N112" s="22">
        <v>1.4170000553131104</v>
      </c>
      <c r="O112" s="22"/>
      <c r="P112" s="47">
        <f aca="true" t="shared" si="147" ref="P112:P123">AI112</f>
        <v>105</v>
      </c>
      <c r="Q112" s="48">
        <f aca="true" t="shared" si="148" ref="Q112:Q123">AJ112</f>
        <v>40</v>
      </c>
      <c r="R112" s="49">
        <f aca="true" t="shared" si="149" ref="R112:R123">AK112</f>
        <v>1.7186252421197423E-11</v>
      </c>
      <c r="T112" s="32">
        <f aca="true" t="shared" si="150" ref="T112:T123">IF(N112=0,1000,(P112+Q112/60+R112/3600)*N112)</f>
        <v>149.72967251141867</v>
      </c>
      <c r="U112" s="31">
        <v>105.66650122375552</v>
      </c>
      <c r="V112" s="34">
        <f aca="true" t="shared" si="151" ref="V112:W114">RANK(T112,T$112:T$123,1)</f>
        <v>7</v>
      </c>
      <c r="W112" s="34">
        <f t="shared" si="151"/>
        <v>12</v>
      </c>
      <c r="X112" s="36">
        <v>0</v>
      </c>
      <c r="Y112" s="36">
        <v>14</v>
      </c>
      <c r="Z112" s="36">
        <v>20</v>
      </c>
      <c r="AA112" s="36">
        <v>0</v>
      </c>
      <c r="AD112" s="54">
        <v>5</v>
      </c>
      <c r="AE112" s="55">
        <v>0</v>
      </c>
      <c r="AF112" s="55">
        <v>0</v>
      </c>
      <c r="AG112" s="56">
        <v>0</v>
      </c>
      <c r="AH112" s="1">
        <f aca="true" t="shared" si="152" ref="AH112:AH123">(AD112-X112)*24+(AE112-Y112)+(AF112-Z112)/60+(AG112-AA112)/3600+TIME_ZONE_CHANGE</f>
        <v>105.66666666666667</v>
      </c>
      <c r="AI112" s="1">
        <f aca="true" t="shared" si="153" ref="AI112:AI123">INT(AH112)</f>
        <v>105</v>
      </c>
      <c r="AJ112" s="1">
        <f aca="true" t="shared" si="154" ref="AJ112:AJ123">INT((AH112-AI112)*60)</f>
        <v>40</v>
      </c>
      <c r="AK112" s="1">
        <f aca="true" t="shared" si="155" ref="AK112:AK123">(AH112-AI112-AJ112/60)*3600</f>
        <v>1.7186252421197423E-11</v>
      </c>
      <c r="AL112" s="36">
        <f aca="true" t="shared" si="156" ref="AL112:AL123">INT(U112/24)</f>
        <v>4</v>
      </c>
      <c r="AM112" s="36">
        <f aca="true" t="shared" si="157" ref="AM112:AM123">INT(U112-AL112*24)</f>
        <v>9</v>
      </c>
      <c r="AN112" s="36">
        <f aca="true" t="shared" si="158" ref="AN112:AN123">INT((U112-AL112*24-AM112)*60)</f>
        <v>39</v>
      </c>
      <c r="AO112" s="37">
        <f aca="true" t="shared" si="159" ref="AO112:AO123">U112*3600-AL112*24*3600-AM112*3600-AN112*60</f>
        <v>59.40440551989013</v>
      </c>
      <c r="AQ112" s="53">
        <v>7.31022834777832</v>
      </c>
      <c r="AS112" s="72">
        <f>636/AH112</f>
        <v>6.018927444794953</v>
      </c>
    </row>
    <row r="113" spans="1:45" ht="15">
      <c r="A113" s="17" t="s">
        <v>33</v>
      </c>
      <c r="B113" s="42">
        <v>8</v>
      </c>
      <c r="C113" s="18" t="s">
        <v>319</v>
      </c>
      <c r="D113" s="19" t="s">
        <v>320</v>
      </c>
      <c r="F113" s="20">
        <v>723.2000122070312</v>
      </c>
      <c r="G113" s="20">
        <v>559.9000244140625</v>
      </c>
      <c r="H113" s="20">
        <v>467.79998779296875</v>
      </c>
      <c r="I113" s="20">
        <v>406.6000061035156</v>
      </c>
      <c r="J113" s="20">
        <v>338.20001220703125</v>
      </c>
      <c r="K113" s="20">
        <v>297.3999938964844</v>
      </c>
      <c r="L113" s="20">
        <v>266.79998779296875</v>
      </c>
      <c r="N113" s="22">
        <v>0</v>
      </c>
      <c r="O113" s="22"/>
      <c r="P113" s="38">
        <f t="shared" si="147"/>
        <v>105</v>
      </c>
      <c r="Q113" s="39">
        <f t="shared" si="148"/>
        <v>40</v>
      </c>
      <c r="R113" s="40">
        <f t="shared" si="149"/>
        <v>1.7186252421197423E-11</v>
      </c>
      <c r="T113" s="32">
        <f t="shared" si="150"/>
        <v>1000</v>
      </c>
      <c r="U113" s="31">
        <v>104.24825382529933</v>
      </c>
      <c r="V113" s="34">
        <f t="shared" si="151"/>
        <v>8</v>
      </c>
      <c r="W113" s="34">
        <f t="shared" si="151"/>
        <v>10</v>
      </c>
      <c r="X113" s="35">
        <f aca="true" t="shared" si="160" ref="X113:AA114">X112</f>
        <v>0</v>
      </c>
      <c r="Y113" s="35">
        <f t="shared" si="160"/>
        <v>14</v>
      </c>
      <c r="Z113" s="35">
        <f t="shared" si="160"/>
        <v>20</v>
      </c>
      <c r="AA113" s="35">
        <f t="shared" si="160"/>
        <v>0</v>
      </c>
      <c r="AD113" s="57">
        <v>5</v>
      </c>
      <c r="AE113" s="58">
        <v>0</v>
      </c>
      <c r="AF113" s="58">
        <v>0</v>
      </c>
      <c r="AG113" s="59">
        <v>0</v>
      </c>
      <c r="AH113" s="1">
        <f t="shared" si="152"/>
        <v>105.66666666666667</v>
      </c>
      <c r="AI113" s="1">
        <f t="shared" si="153"/>
        <v>105</v>
      </c>
      <c r="AJ113" s="1">
        <f t="shared" si="154"/>
        <v>40</v>
      </c>
      <c r="AK113" s="1">
        <f t="shared" si="155"/>
        <v>1.7186252421197423E-11</v>
      </c>
      <c r="AL113" s="36">
        <f t="shared" si="156"/>
        <v>4</v>
      </c>
      <c r="AM113" s="36">
        <f t="shared" si="157"/>
        <v>8</v>
      </c>
      <c r="AN113" s="36">
        <f t="shared" si="158"/>
        <v>14</v>
      </c>
      <c r="AO113" s="37">
        <f t="shared" si="159"/>
        <v>53.71377107757144</v>
      </c>
      <c r="AQ113" s="53">
        <v>7.417639255523682</v>
      </c>
      <c r="AS113" s="72">
        <f aca="true" t="shared" si="161" ref="AS113:AS123">636/AH113</f>
        <v>6.018927444794953</v>
      </c>
    </row>
    <row r="114" spans="1:45" ht="15">
      <c r="A114" s="17" t="s">
        <v>33</v>
      </c>
      <c r="B114" s="42">
        <v>8</v>
      </c>
      <c r="C114" s="18" t="s">
        <v>321</v>
      </c>
      <c r="D114" s="19" t="s">
        <v>130</v>
      </c>
      <c r="F114" s="20">
        <v>722.0999755859375</v>
      </c>
      <c r="G114" s="20">
        <v>558.7999877929688</v>
      </c>
      <c r="H114" s="20">
        <v>466.79998779296875</v>
      </c>
      <c r="I114" s="20">
        <v>407</v>
      </c>
      <c r="J114" s="20">
        <v>344</v>
      </c>
      <c r="K114" s="20">
        <v>310.3999938964844</v>
      </c>
      <c r="L114" s="20">
        <v>286.1000061035156</v>
      </c>
      <c r="N114" s="22">
        <v>0</v>
      </c>
      <c r="O114" s="22"/>
      <c r="P114" s="38">
        <f t="shared" si="147"/>
        <v>105</v>
      </c>
      <c r="Q114" s="39">
        <f t="shared" si="148"/>
        <v>40</v>
      </c>
      <c r="R114" s="40">
        <f t="shared" si="149"/>
        <v>1.7186252421197423E-11</v>
      </c>
      <c r="T114" s="32">
        <f t="shared" si="150"/>
        <v>1000</v>
      </c>
      <c r="U114" s="31">
        <v>104.43939844461653</v>
      </c>
      <c r="V114" s="34">
        <f t="shared" si="151"/>
        <v>8</v>
      </c>
      <c r="W114" s="34">
        <f t="shared" si="151"/>
        <v>11</v>
      </c>
      <c r="X114" s="35">
        <f t="shared" si="160"/>
        <v>0</v>
      </c>
      <c r="Y114" s="35">
        <f t="shared" si="160"/>
        <v>14</v>
      </c>
      <c r="Z114" s="35">
        <f t="shared" si="160"/>
        <v>20</v>
      </c>
      <c r="AA114" s="35">
        <f t="shared" si="160"/>
        <v>0</v>
      </c>
      <c r="AD114" s="57">
        <v>5</v>
      </c>
      <c r="AE114" s="58">
        <v>0</v>
      </c>
      <c r="AF114" s="58">
        <v>0</v>
      </c>
      <c r="AG114" s="59">
        <v>0</v>
      </c>
      <c r="AH114" s="1">
        <f t="shared" si="152"/>
        <v>105.66666666666667</v>
      </c>
      <c r="AI114" s="1">
        <f t="shared" si="153"/>
        <v>105</v>
      </c>
      <c r="AJ114" s="1">
        <f t="shared" si="154"/>
        <v>40</v>
      </c>
      <c r="AK114" s="1">
        <f t="shared" si="155"/>
        <v>1.7186252421197423E-11</v>
      </c>
      <c r="AL114" s="36">
        <f t="shared" si="156"/>
        <v>4</v>
      </c>
      <c r="AM114" s="36">
        <f t="shared" si="157"/>
        <v>8</v>
      </c>
      <c r="AN114" s="36">
        <f t="shared" si="158"/>
        <v>26</v>
      </c>
      <c r="AO114" s="37">
        <f t="shared" si="159"/>
        <v>21.83440061949659</v>
      </c>
      <c r="AQ114" s="53">
        <v>7.402978420257568</v>
      </c>
      <c r="AS114" s="72">
        <f t="shared" si="161"/>
        <v>6.018927444794953</v>
      </c>
    </row>
    <row r="115" spans="1:45" ht="15">
      <c r="A115" s="17" t="s">
        <v>33</v>
      </c>
      <c r="B115" s="42">
        <v>8</v>
      </c>
      <c r="C115" s="18" t="s">
        <v>322</v>
      </c>
      <c r="D115" s="19" t="s">
        <v>133</v>
      </c>
      <c r="F115" s="20">
        <v>749</v>
      </c>
      <c r="G115" s="20">
        <v>579.5999755859375</v>
      </c>
      <c r="H115" s="20">
        <v>484</v>
      </c>
      <c r="I115" s="20">
        <v>421.1000061035156</v>
      </c>
      <c r="J115" s="20">
        <v>352.79998779296875</v>
      </c>
      <c r="K115" s="20">
        <v>314.5</v>
      </c>
      <c r="L115" s="20">
        <v>286.5</v>
      </c>
      <c r="N115" s="22">
        <v>1.2970000505447388</v>
      </c>
      <c r="O115" s="22"/>
      <c r="P115" s="38">
        <f aca="true" t="shared" si="162" ref="P115:P120">AI115</f>
        <v>105</v>
      </c>
      <c r="Q115" s="39">
        <f aca="true" t="shared" si="163" ref="Q115:Q120">AJ115</f>
        <v>40</v>
      </c>
      <c r="R115" s="40">
        <f aca="true" t="shared" si="164" ref="R115:R120">AK115</f>
        <v>1.7186252421197423E-11</v>
      </c>
      <c r="T115" s="32">
        <f aca="true" t="shared" si="165" ref="T115:T120">IF(N115=0,1000,(P115+Q115/60+R115/3600)*N115)</f>
        <v>137.04967200756073</v>
      </c>
      <c r="U115" s="31">
        <v>100.61561877808842</v>
      </c>
      <c r="V115" s="34">
        <f aca="true" t="shared" si="166" ref="V115:V120">RANK(T115,T$112:T$123,1)</f>
        <v>6</v>
      </c>
      <c r="W115" s="34">
        <f aca="true" t="shared" si="167" ref="W115:W120">RANK(U115,U$112:U$123,1)</f>
        <v>9</v>
      </c>
      <c r="X115" s="35">
        <f aca="true" t="shared" si="168" ref="X115:AA120">X114</f>
        <v>0</v>
      </c>
      <c r="Y115" s="35">
        <f t="shared" si="168"/>
        <v>14</v>
      </c>
      <c r="Z115" s="35">
        <f t="shared" si="168"/>
        <v>20</v>
      </c>
      <c r="AA115" s="35">
        <f t="shared" si="168"/>
        <v>0</v>
      </c>
      <c r="AD115" s="57">
        <v>5</v>
      </c>
      <c r="AE115" s="58">
        <v>0</v>
      </c>
      <c r="AF115" s="58">
        <v>0</v>
      </c>
      <c r="AG115" s="59">
        <v>0</v>
      </c>
      <c r="AH115" s="1">
        <f aca="true" t="shared" si="169" ref="AH115:AH120">(AD115-X115)*24+(AE115-Y115)+(AF115-Z115)/60+(AG115-AA115)/3600+TIME_ZONE_CHANGE</f>
        <v>105.66666666666667</v>
      </c>
      <c r="AI115" s="1">
        <f aca="true" t="shared" si="170" ref="AI115:AI120">INT(AH115)</f>
        <v>105</v>
      </c>
      <c r="AJ115" s="1">
        <f aca="true" t="shared" si="171" ref="AJ115:AJ120">INT((AH115-AI115)*60)</f>
        <v>40</v>
      </c>
      <c r="AK115" s="1">
        <f aca="true" t="shared" si="172" ref="AK115:AK120">(AH115-AI115-AJ115/60)*3600</f>
        <v>1.7186252421197423E-11</v>
      </c>
      <c r="AL115" s="36">
        <f aca="true" t="shared" si="173" ref="AL115:AL120">INT(U115/24)</f>
        <v>4</v>
      </c>
      <c r="AM115" s="36">
        <f aca="true" t="shared" si="174" ref="AM115:AM120">INT(U115-AL115*24)</f>
        <v>4</v>
      </c>
      <c r="AN115" s="36">
        <f aca="true" t="shared" si="175" ref="AN115:AN120">INT((U115-AL115*24-AM115)*60)</f>
        <v>36</v>
      </c>
      <c r="AO115" s="37">
        <f aca="true" t="shared" si="176" ref="AO115:AO120">U115*3600-AL115*24*3600-AM115*3600-AN115*60</f>
        <v>56.227601118327584</v>
      </c>
      <c r="AQ115" s="53">
        <v>7.70847225189209</v>
      </c>
      <c r="AS115" s="72">
        <f aca="true" t="shared" si="177" ref="AS115:AS120">636/AH115</f>
        <v>6.018927444794953</v>
      </c>
    </row>
    <row r="116" spans="1:45" ht="15">
      <c r="A116" s="17" t="s">
        <v>33</v>
      </c>
      <c r="B116" s="42">
        <v>8</v>
      </c>
      <c r="C116" s="18" t="s">
        <v>323</v>
      </c>
      <c r="D116" s="19" t="s">
        <v>203</v>
      </c>
      <c r="F116" s="20">
        <v>751</v>
      </c>
      <c r="G116" s="20">
        <v>582.5999755859375</v>
      </c>
      <c r="H116" s="20">
        <v>487.29998779296875</v>
      </c>
      <c r="I116" s="20">
        <v>424.70001220703125</v>
      </c>
      <c r="J116" s="20">
        <v>354.20001220703125</v>
      </c>
      <c r="K116" s="20">
        <v>310.29998779296875</v>
      </c>
      <c r="L116" s="20">
        <v>276.20001220703125</v>
      </c>
      <c r="N116" s="22">
        <v>0</v>
      </c>
      <c r="O116" s="22"/>
      <c r="P116" s="38">
        <f t="shared" si="162"/>
        <v>105</v>
      </c>
      <c r="Q116" s="39">
        <f t="shared" si="163"/>
        <v>40</v>
      </c>
      <c r="R116" s="40">
        <f t="shared" si="164"/>
        <v>1.7186252421197423E-11</v>
      </c>
      <c r="T116" s="32">
        <f t="shared" si="165"/>
        <v>1000</v>
      </c>
      <c r="U116" s="31">
        <v>100.11371107104847</v>
      </c>
      <c r="V116" s="34">
        <f t="shared" si="166"/>
        <v>8</v>
      </c>
      <c r="W116" s="34">
        <f t="shared" si="167"/>
        <v>8</v>
      </c>
      <c r="X116" s="35">
        <f t="shared" si="168"/>
        <v>0</v>
      </c>
      <c r="Y116" s="35">
        <f t="shared" si="168"/>
        <v>14</v>
      </c>
      <c r="Z116" s="35">
        <f t="shared" si="168"/>
        <v>20</v>
      </c>
      <c r="AA116" s="35">
        <f t="shared" si="168"/>
        <v>0</v>
      </c>
      <c r="AD116" s="57">
        <v>5</v>
      </c>
      <c r="AE116" s="58">
        <v>0</v>
      </c>
      <c r="AF116" s="58">
        <v>0</v>
      </c>
      <c r="AG116" s="59">
        <v>0</v>
      </c>
      <c r="AH116" s="1">
        <f t="shared" si="169"/>
        <v>105.66666666666667</v>
      </c>
      <c r="AI116" s="1">
        <f t="shared" si="170"/>
        <v>105</v>
      </c>
      <c r="AJ116" s="1">
        <f t="shared" si="171"/>
        <v>40</v>
      </c>
      <c r="AK116" s="1">
        <f t="shared" si="172"/>
        <v>1.7186252421197423E-11</v>
      </c>
      <c r="AL116" s="36">
        <f t="shared" si="173"/>
        <v>4</v>
      </c>
      <c r="AM116" s="36">
        <f t="shared" si="174"/>
        <v>4</v>
      </c>
      <c r="AN116" s="36">
        <f t="shared" si="175"/>
        <v>6</v>
      </c>
      <c r="AO116" s="37">
        <f t="shared" si="176"/>
        <v>49.35985577449901</v>
      </c>
      <c r="AQ116" s="53">
        <v>7.75067138671875</v>
      </c>
      <c r="AS116" s="72">
        <f t="shared" si="177"/>
        <v>6.018927444794953</v>
      </c>
    </row>
    <row r="117" spans="1:45" ht="15">
      <c r="A117" s="17" t="s">
        <v>33</v>
      </c>
      <c r="B117" s="42">
        <v>8</v>
      </c>
      <c r="C117" s="18" t="s">
        <v>324</v>
      </c>
      <c r="D117" s="19" t="s">
        <v>325</v>
      </c>
      <c r="F117" s="20">
        <v>787.7999877929688</v>
      </c>
      <c r="G117" s="20">
        <v>607.2000122070312</v>
      </c>
      <c r="H117" s="20">
        <v>505.20001220703125</v>
      </c>
      <c r="I117" s="20">
        <v>438.29998779296875</v>
      </c>
      <c r="J117" s="20">
        <v>367.5</v>
      </c>
      <c r="K117" s="20">
        <v>330.3999938964844</v>
      </c>
      <c r="L117" s="20">
        <v>304.3999938964844</v>
      </c>
      <c r="N117" s="22">
        <v>1.2200000286102295</v>
      </c>
      <c r="O117" s="22"/>
      <c r="P117" s="38">
        <f t="shared" si="162"/>
        <v>105</v>
      </c>
      <c r="Q117" s="39">
        <f t="shared" si="163"/>
        <v>40</v>
      </c>
      <c r="R117" s="40">
        <f t="shared" si="164"/>
        <v>1.7186252421197423E-11</v>
      </c>
      <c r="T117" s="32">
        <f t="shared" si="165"/>
        <v>128.91333635648093</v>
      </c>
      <c r="U117" s="31">
        <v>95.96810390551067</v>
      </c>
      <c r="V117" s="34">
        <f t="shared" si="166"/>
        <v>4</v>
      </c>
      <c r="W117" s="34">
        <f t="shared" si="167"/>
        <v>7</v>
      </c>
      <c r="X117" s="35">
        <f t="shared" si="168"/>
        <v>0</v>
      </c>
      <c r="Y117" s="35">
        <f t="shared" si="168"/>
        <v>14</v>
      </c>
      <c r="Z117" s="35">
        <f t="shared" si="168"/>
        <v>20</v>
      </c>
      <c r="AA117" s="35">
        <f t="shared" si="168"/>
        <v>0</v>
      </c>
      <c r="AD117" s="57">
        <v>5</v>
      </c>
      <c r="AE117" s="58">
        <v>0</v>
      </c>
      <c r="AF117" s="58">
        <v>0</v>
      </c>
      <c r="AG117" s="59">
        <v>0</v>
      </c>
      <c r="AH117" s="1">
        <f t="shared" si="169"/>
        <v>105.66666666666667</v>
      </c>
      <c r="AI117" s="1">
        <f t="shared" si="170"/>
        <v>105</v>
      </c>
      <c r="AJ117" s="1">
        <f t="shared" si="171"/>
        <v>40</v>
      </c>
      <c r="AK117" s="1">
        <f t="shared" si="172"/>
        <v>1.7186252421197423E-11</v>
      </c>
      <c r="AL117" s="36">
        <f t="shared" si="173"/>
        <v>3</v>
      </c>
      <c r="AM117" s="36">
        <f t="shared" si="174"/>
        <v>23</v>
      </c>
      <c r="AN117" s="36">
        <f t="shared" si="175"/>
        <v>58</v>
      </c>
      <c r="AO117" s="37">
        <f t="shared" si="176"/>
        <v>5.17405983840581</v>
      </c>
      <c r="AQ117" s="53">
        <v>8.122363090515137</v>
      </c>
      <c r="AS117" s="72">
        <f t="shared" si="177"/>
        <v>6.018927444794953</v>
      </c>
    </row>
    <row r="118" spans="1:45" ht="15">
      <c r="A118" s="17" t="s">
        <v>33</v>
      </c>
      <c r="B118" s="42">
        <v>8</v>
      </c>
      <c r="C118" s="18" t="s">
        <v>186</v>
      </c>
      <c r="D118" s="19" t="s">
        <v>326</v>
      </c>
      <c r="F118" s="20">
        <v>794.5</v>
      </c>
      <c r="G118" s="20">
        <v>615.2000122070312</v>
      </c>
      <c r="H118" s="20">
        <v>513.4000244140625</v>
      </c>
      <c r="I118" s="20">
        <v>446.8999938964844</v>
      </c>
      <c r="J118" s="20">
        <v>373.70001220703125</v>
      </c>
      <c r="K118" s="20">
        <v>331.3999938964844</v>
      </c>
      <c r="L118" s="20">
        <v>299.6000061035156</v>
      </c>
      <c r="N118" s="22">
        <v>1.0839999914169312</v>
      </c>
      <c r="O118" s="22"/>
      <c r="P118" s="38">
        <f t="shared" si="162"/>
        <v>105</v>
      </c>
      <c r="Q118" s="39">
        <f t="shared" si="163"/>
        <v>40</v>
      </c>
      <c r="R118" s="40">
        <f t="shared" si="164"/>
        <v>1.7186252421197423E-11</v>
      </c>
      <c r="T118" s="32">
        <f t="shared" si="165"/>
        <v>114.5426657597224</v>
      </c>
      <c r="U118" s="31">
        <v>94.6718990900148</v>
      </c>
      <c r="V118" s="34">
        <f t="shared" si="166"/>
        <v>1</v>
      </c>
      <c r="W118" s="34">
        <f t="shared" si="167"/>
        <v>5</v>
      </c>
      <c r="X118" s="35">
        <f t="shared" si="168"/>
        <v>0</v>
      </c>
      <c r="Y118" s="35">
        <f t="shared" si="168"/>
        <v>14</v>
      </c>
      <c r="Z118" s="35">
        <f t="shared" si="168"/>
        <v>20</v>
      </c>
      <c r="AA118" s="35">
        <f t="shared" si="168"/>
        <v>0</v>
      </c>
      <c r="AD118" s="57">
        <v>5</v>
      </c>
      <c r="AE118" s="58">
        <v>0</v>
      </c>
      <c r="AF118" s="58">
        <v>0</v>
      </c>
      <c r="AG118" s="59">
        <v>0</v>
      </c>
      <c r="AH118" s="1">
        <f t="shared" si="169"/>
        <v>105.66666666666667</v>
      </c>
      <c r="AI118" s="1">
        <f t="shared" si="170"/>
        <v>105</v>
      </c>
      <c r="AJ118" s="1">
        <f t="shared" si="171"/>
        <v>40</v>
      </c>
      <c r="AK118" s="1">
        <f t="shared" si="172"/>
        <v>1.7186252421197423E-11</v>
      </c>
      <c r="AL118" s="36">
        <f t="shared" si="173"/>
        <v>3</v>
      </c>
      <c r="AM118" s="36">
        <f t="shared" si="174"/>
        <v>22</v>
      </c>
      <c r="AN118" s="36">
        <f t="shared" si="175"/>
        <v>40</v>
      </c>
      <c r="AO118" s="37">
        <f t="shared" si="176"/>
        <v>18.836724053311627</v>
      </c>
      <c r="AQ118" s="53">
        <v>8.248403549194336</v>
      </c>
      <c r="AS118" s="72">
        <f t="shared" si="177"/>
        <v>6.018927444794953</v>
      </c>
    </row>
    <row r="119" spans="1:45" ht="15">
      <c r="A119" s="17" t="s">
        <v>33</v>
      </c>
      <c r="B119" s="42">
        <v>8</v>
      </c>
      <c r="C119" s="18" t="s">
        <v>83</v>
      </c>
      <c r="D119" s="19" t="s">
        <v>127</v>
      </c>
      <c r="F119" s="20">
        <v>812.5999755859375</v>
      </c>
      <c r="G119" s="20">
        <v>624</v>
      </c>
      <c r="H119" s="20">
        <v>517.0999755859375</v>
      </c>
      <c r="I119" s="20">
        <v>447.20001220703125</v>
      </c>
      <c r="J119" s="20">
        <v>373.5</v>
      </c>
      <c r="K119" s="20">
        <v>334.5</v>
      </c>
      <c r="L119" s="20">
        <v>306.1000061035156</v>
      </c>
      <c r="N119" s="22">
        <v>1.2120000123977661</v>
      </c>
      <c r="O119" s="22"/>
      <c r="P119" s="38">
        <f t="shared" si="162"/>
        <v>105</v>
      </c>
      <c r="Q119" s="39">
        <f t="shared" si="163"/>
        <v>40</v>
      </c>
      <c r="R119" s="40">
        <f t="shared" si="164"/>
        <v>1.7186252421197423E-11</v>
      </c>
      <c r="T119" s="32">
        <f t="shared" si="165"/>
        <v>128.06800131003064</v>
      </c>
      <c r="U119" s="31">
        <v>93.44453179494792</v>
      </c>
      <c r="V119" s="34">
        <f t="shared" si="166"/>
        <v>2</v>
      </c>
      <c r="W119" s="34">
        <f t="shared" si="167"/>
        <v>4</v>
      </c>
      <c r="X119" s="35">
        <f t="shared" si="168"/>
        <v>0</v>
      </c>
      <c r="Y119" s="35">
        <f t="shared" si="168"/>
        <v>14</v>
      </c>
      <c r="Z119" s="35">
        <f t="shared" si="168"/>
        <v>20</v>
      </c>
      <c r="AA119" s="35">
        <f t="shared" si="168"/>
        <v>0</v>
      </c>
      <c r="AD119" s="57">
        <v>5</v>
      </c>
      <c r="AE119" s="58">
        <v>0</v>
      </c>
      <c r="AF119" s="58">
        <v>0</v>
      </c>
      <c r="AG119" s="59">
        <v>0</v>
      </c>
      <c r="AH119" s="1">
        <f t="shared" si="169"/>
        <v>105.66666666666667</v>
      </c>
      <c r="AI119" s="1">
        <f t="shared" si="170"/>
        <v>105</v>
      </c>
      <c r="AJ119" s="1">
        <f t="shared" si="171"/>
        <v>40</v>
      </c>
      <c r="AK119" s="1">
        <f t="shared" si="172"/>
        <v>1.7186252421197423E-11</v>
      </c>
      <c r="AL119" s="36">
        <f t="shared" si="173"/>
        <v>3</v>
      </c>
      <c r="AM119" s="36">
        <f t="shared" si="174"/>
        <v>21</v>
      </c>
      <c r="AN119" s="36">
        <f t="shared" si="175"/>
        <v>26</v>
      </c>
      <c r="AO119" s="37">
        <f t="shared" si="176"/>
        <v>40.31446181249339</v>
      </c>
      <c r="AQ119" s="53">
        <v>8.372675895690918</v>
      </c>
      <c r="AS119" s="72">
        <f t="shared" si="177"/>
        <v>6.018927444794953</v>
      </c>
    </row>
    <row r="120" spans="1:45" ht="15">
      <c r="A120" s="17" t="s">
        <v>33</v>
      </c>
      <c r="B120" s="42">
        <v>8</v>
      </c>
      <c r="C120" s="18" t="s">
        <v>36</v>
      </c>
      <c r="D120" s="19" t="s">
        <v>126</v>
      </c>
      <c r="F120" s="20">
        <v>813.2999877929688</v>
      </c>
      <c r="G120" s="20">
        <v>624.2999877929688</v>
      </c>
      <c r="H120" s="20">
        <v>517.2999877929688</v>
      </c>
      <c r="I120" s="20">
        <v>447.6000061035156</v>
      </c>
      <c r="J120" s="20">
        <v>374.6000061035156</v>
      </c>
      <c r="K120" s="20">
        <v>336.6000061035156</v>
      </c>
      <c r="L120" s="20">
        <v>309.1000061035156</v>
      </c>
      <c r="N120" s="22">
        <v>1.2120000123977661</v>
      </c>
      <c r="O120" s="22"/>
      <c r="P120" s="38">
        <f t="shared" si="162"/>
        <v>105</v>
      </c>
      <c r="Q120" s="39">
        <f t="shared" si="163"/>
        <v>40</v>
      </c>
      <c r="R120" s="40">
        <f t="shared" si="164"/>
        <v>1.7186252421197423E-11</v>
      </c>
      <c r="T120" s="32">
        <f t="shared" si="165"/>
        <v>128.06800131003064</v>
      </c>
      <c r="U120" s="31">
        <v>93.40506121218696</v>
      </c>
      <c r="V120" s="34">
        <f t="shared" si="166"/>
        <v>2</v>
      </c>
      <c r="W120" s="34">
        <f t="shared" si="167"/>
        <v>3</v>
      </c>
      <c r="X120" s="35">
        <f t="shared" si="168"/>
        <v>0</v>
      </c>
      <c r="Y120" s="35">
        <f t="shared" si="168"/>
        <v>14</v>
      </c>
      <c r="Z120" s="35">
        <f t="shared" si="168"/>
        <v>20</v>
      </c>
      <c r="AA120" s="35">
        <f t="shared" si="168"/>
        <v>0</v>
      </c>
      <c r="AD120" s="57">
        <v>5</v>
      </c>
      <c r="AE120" s="58">
        <v>0</v>
      </c>
      <c r="AF120" s="58">
        <v>0</v>
      </c>
      <c r="AG120" s="59">
        <v>0</v>
      </c>
      <c r="AH120" s="1">
        <f t="shared" si="169"/>
        <v>105.66666666666667</v>
      </c>
      <c r="AI120" s="1">
        <f t="shared" si="170"/>
        <v>105</v>
      </c>
      <c r="AJ120" s="1">
        <f t="shared" si="171"/>
        <v>40</v>
      </c>
      <c r="AK120" s="1">
        <f t="shared" si="172"/>
        <v>1.7186252421197423E-11</v>
      </c>
      <c r="AL120" s="36">
        <f t="shared" si="173"/>
        <v>3</v>
      </c>
      <c r="AM120" s="36">
        <f t="shared" si="174"/>
        <v>21</v>
      </c>
      <c r="AN120" s="36">
        <f t="shared" si="175"/>
        <v>24</v>
      </c>
      <c r="AO120" s="37">
        <f t="shared" si="176"/>
        <v>18.220363873057067</v>
      </c>
      <c r="AQ120" s="53">
        <v>8.376755714416504</v>
      </c>
      <c r="AS120" s="72">
        <f t="shared" si="177"/>
        <v>6.018927444794953</v>
      </c>
    </row>
    <row r="121" spans="1:45" ht="15">
      <c r="A121" s="17" t="s">
        <v>33</v>
      </c>
      <c r="B121" s="42">
        <v>8</v>
      </c>
      <c r="C121" s="18" t="s">
        <v>198</v>
      </c>
      <c r="D121" s="19" t="s">
        <v>199</v>
      </c>
      <c r="F121" s="20">
        <v>789</v>
      </c>
      <c r="G121" s="20">
        <v>613.9000244140625</v>
      </c>
      <c r="H121" s="20">
        <v>515.2999877929688</v>
      </c>
      <c r="I121" s="20">
        <v>451</v>
      </c>
      <c r="J121" s="20">
        <v>381.29998779296875</v>
      </c>
      <c r="K121" s="20">
        <v>342</v>
      </c>
      <c r="L121" s="20">
        <v>312.6000061035156</v>
      </c>
      <c r="N121" s="22">
        <v>1.25600004196167</v>
      </c>
      <c r="O121" s="22"/>
      <c r="P121" s="38">
        <f t="shared" si="147"/>
        <v>105</v>
      </c>
      <c r="Q121" s="39">
        <f t="shared" si="148"/>
        <v>40</v>
      </c>
      <c r="R121" s="40">
        <f t="shared" si="149"/>
        <v>1.7186252421197423E-11</v>
      </c>
      <c r="T121" s="32">
        <f t="shared" si="150"/>
        <v>132.71733776728314</v>
      </c>
      <c r="U121" s="31">
        <v>94.81239481262666</v>
      </c>
      <c r="V121" s="34">
        <f aca="true" t="shared" si="178" ref="V121:W123">RANK(T121,T$112:T$123,1)</f>
        <v>5</v>
      </c>
      <c r="W121" s="34">
        <f t="shared" si="178"/>
        <v>6</v>
      </c>
      <c r="X121" s="35">
        <f aca="true" t="shared" si="179" ref="X121:AA123">X120</f>
        <v>0</v>
      </c>
      <c r="Y121" s="35">
        <f t="shared" si="179"/>
        <v>14</v>
      </c>
      <c r="Z121" s="35">
        <f t="shared" si="179"/>
        <v>20</v>
      </c>
      <c r="AA121" s="35">
        <f t="shared" si="179"/>
        <v>0</v>
      </c>
      <c r="AD121" s="57">
        <v>5</v>
      </c>
      <c r="AE121" s="58">
        <v>0</v>
      </c>
      <c r="AF121" s="58">
        <v>0</v>
      </c>
      <c r="AG121" s="59">
        <v>0</v>
      </c>
      <c r="AH121" s="1">
        <f t="shared" si="152"/>
        <v>105.66666666666667</v>
      </c>
      <c r="AI121" s="1">
        <f t="shared" si="153"/>
        <v>105</v>
      </c>
      <c r="AJ121" s="1">
        <f t="shared" si="154"/>
        <v>40</v>
      </c>
      <c r="AK121" s="1">
        <f t="shared" si="155"/>
        <v>1.7186252421197423E-11</v>
      </c>
      <c r="AL121" s="36">
        <f t="shared" si="156"/>
        <v>3</v>
      </c>
      <c r="AM121" s="36">
        <f t="shared" si="157"/>
        <v>22</v>
      </c>
      <c r="AN121" s="36">
        <f t="shared" si="158"/>
        <v>48</v>
      </c>
      <c r="AO121" s="37">
        <f t="shared" si="159"/>
        <v>44.62132545601344</v>
      </c>
      <c r="AQ121" s="53">
        <v>8.234490394592285</v>
      </c>
      <c r="AS121" s="72">
        <f t="shared" si="161"/>
        <v>6.018927444794953</v>
      </c>
    </row>
    <row r="122" spans="1:45" ht="15">
      <c r="A122" s="17" t="s">
        <v>33</v>
      </c>
      <c r="B122" s="42">
        <v>8</v>
      </c>
      <c r="C122" s="18" t="s">
        <v>327</v>
      </c>
      <c r="D122" s="19" t="s">
        <v>328</v>
      </c>
      <c r="F122" s="20">
        <v>808.4000244140625</v>
      </c>
      <c r="G122" s="20">
        <v>626.5</v>
      </c>
      <c r="H122" s="20">
        <v>523.7000122070312</v>
      </c>
      <c r="I122" s="20">
        <v>456.70001220703125</v>
      </c>
      <c r="J122" s="20">
        <v>383.6000061035156</v>
      </c>
      <c r="K122" s="20">
        <v>342.20001220703125</v>
      </c>
      <c r="L122" s="20">
        <v>311.20001220703125</v>
      </c>
      <c r="N122" s="22">
        <v>0</v>
      </c>
      <c r="O122" s="22"/>
      <c r="P122" s="38">
        <f t="shared" si="147"/>
        <v>105</v>
      </c>
      <c r="Q122" s="39">
        <f t="shared" si="148"/>
        <v>40</v>
      </c>
      <c r="R122" s="40">
        <f t="shared" si="149"/>
        <v>1.7186252421197423E-11</v>
      </c>
      <c r="T122" s="32">
        <f t="shared" si="150"/>
        <v>1000</v>
      </c>
      <c r="U122" s="31">
        <v>92.89924328674702</v>
      </c>
      <c r="V122" s="34">
        <f t="shared" si="178"/>
        <v>8</v>
      </c>
      <c r="W122" s="34">
        <f t="shared" si="178"/>
        <v>2</v>
      </c>
      <c r="X122" s="35">
        <f t="shared" si="179"/>
        <v>0</v>
      </c>
      <c r="Y122" s="35">
        <f t="shared" si="179"/>
        <v>14</v>
      </c>
      <c r="Z122" s="35">
        <f t="shared" si="179"/>
        <v>20</v>
      </c>
      <c r="AA122" s="35">
        <f t="shared" si="179"/>
        <v>0</v>
      </c>
      <c r="AD122" s="57">
        <v>5</v>
      </c>
      <c r="AE122" s="58">
        <v>0</v>
      </c>
      <c r="AF122" s="58">
        <v>0</v>
      </c>
      <c r="AG122" s="59">
        <v>0</v>
      </c>
      <c r="AH122" s="1">
        <f t="shared" si="152"/>
        <v>105.66666666666667</v>
      </c>
      <c r="AI122" s="1">
        <f t="shared" si="153"/>
        <v>105</v>
      </c>
      <c r="AJ122" s="1">
        <f t="shared" si="154"/>
        <v>40</v>
      </c>
      <c r="AK122" s="1">
        <f t="shared" si="155"/>
        <v>1.7186252421197423E-11</v>
      </c>
      <c r="AL122" s="36">
        <f t="shared" si="156"/>
        <v>3</v>
      </c>
      <c r="AM122" s="36">
        <f t="shared" si="157"/>
        <v>20</v>
      </c>
      <c r="AN122" s="36">
        <f t="shared" si="158"/>
        <v>53</v>
      </c>
      <c r="AO122" s="37">
        <f t="shared" si="159"/>
        <v>57.27583228930598</v>
      </c>
      <c r="AQ122" s="53">
        <v>8.429513931274414</v>
      </c>
      <c r="AS122" s="72">
        <f t="shared" si="161"/>
        <v>6.018927444794953</v>
      </c>
    </row>
    <row r="123" spans="1:45" ht="15">
      <c r="A123" s="17" t="s">
        <v>33</v>
      </c>
      <c r="B123" s="42">
        <v>8</v>
      </c>
      <c r="C123" s="18" t="s">
        <v>188</v>
      </c>
      <c r="D123" s="19" t="s">
        <v>329</v>
      </c>
      <c r="F123" s="20">
        <v>818.2000122070312</v>
      </c>
      <c r="G123" s="20">
        <v>631.2000122070312</v>
      </c>
      <c r="H123" s="20">
        <v>525.9000244140625</v>
      </c>
      <c r="I123" s="20">
        <v>458</v>
      </c>
      <c r="J123" s="20">
        <v>387</v>
      </c>
      <c r="K123" s="20">
        <v>350</v>
      </c>
      <c r="L123" s="20">
        <v>322.70001220703125</v>
      </c>
      <c r="N123" s="22">
        <v>0</v>
      </c>
      <c r="O123" s="22"/>
      <c r="P123" s="50">
        <f t="shared" si="147"/>
        <v>105</v>
      </c>
      <c r="Q123" s="51">
        <f t="shared" si="148"/>
        <v>40</v>
      </c>
      <c r="R123" s="52">
        <f t="shared" si="149"/>
        <v>1.7186252421197423E-11</v>
      </c>
      <c r="T123" s="32">
        <f t="shared" si="150"/>
        <v>1000</v>
      </c>
      <c r="U123" s="31">
        <v>92.28073268625329</v>
      </c>
      <c r="V123" s="34">
        <f t="shared" si="178"/>
        <v>8</v>
      </c>
      <c r="W123" s="34">
        <f t="shared" si="178"/>
        <v>1</v>
      </c>
      <c r="X123" s="35">
        <f t="shared" si="179"/>
        <v>0</v>
      </c>
      <c r="Y123" s="35">
        <f t="shared" si="179"/>
        <v>14</v>
      </c>
      <c r="Z123" s="35">
        <f t="shared" si="179"/>
        <v>20</v>
      </c>
      <c r="AA123" s="35">
        <f t="shared" si="179"/>
        <v>0</v>
      </c>
      <c r="AD123" s="60">
        <v>5</v>
      </c>
      <c r="AE123" s="61">
        <v>0</v>
      </c>
      <c r="AF123" s="61">
        <v>0</v>
      </c>
      <c r="AG123" s="62">
        <v>0</v>
      </c>
      <c r="AH123" s="1">
        <f t="shared" si="152"/>
        <v>105.66666666666667</v>
      </c>
      <c r="AI123" s="1">
        <f t="shared" si="153"/>
        <v>105</v>
      </c>
      <c r="AJ123" s="1">
        <f t="shared" si="154"/>
        <v>40</v>
      </c>
      <c r="AK123" s="1">
        <f t="shared" si="155"/>
        <v>1.7186252421197423E-11</v>
      </c>
      <c r="AL123" s="36">
        <f t="shared" si="156"/>
        <v>3</v>
      </c>
      <c r="AM123" s="36">
        <f t="shared" si="157"/>
        <v>20</v>
      </c>
      <c r="AN123" s="36">
        <f t="shared" si="158"/>
        <v>16</v>
      </c>
      <c r="AO123" s="37">
        <f t="shared" si="159"/>
        <v>50.6376705118455</v>
      </c>
      <c r="AQ123" s="53">
        <v>8.49524974822998</v>
      </c>
      <c r="AS123" s="72">
        <f t="shared" si="161"/>
        <v>6.018927444794953</v>
      </c>
    </row>
    <row r="124" spans="1:43" ht="15">
      <c r="A124" s="17"/>
      <c r="B124" s="42"/>
      <c r="F124" s="20"/>
      <c r="G124" s="20"/>
      <c r="H124" s="20"/>
      <c r="I124" s="20"/>
      <c r="J124" s="20"/>
      <c r="K124" s="20"/>
      <c r="L124" s="20"/>
      <c r="N124" s="22"/>
      <c r="O124" s="22"/>
      <c r="P124" s="22"/>
      <c r="Q124" s="22"/>
      <c r="R124" s="22"/>
      <c r="S124" s="22"/>
      <c r="T124" s="32"/>
      <c r="U124" s="31"/>
      <c r="V124" s="34"/>
      <c r="W124" s="34"/>
      <c r="AQ124" s="53"/>
    </row>
    <row r="125" spans="1:43" ht="15">
      <c r="A125" s="8"/>
      <c r="B125" s="10"/>
      <c r="C125" s="9"/>
      <c r="D125" s="10" t="s">
        <v>3</v>
      </c>
      <c r="E125" s="9"/>
      <c r="F125" s="74" t="s">
        <v>4</v>
      </c>
      <c r="G125" s="74"/>
      <c r="H125" s="74"/>
      <c r="I125" s="74"/>
      <c r="J125" s="74"/>
      <c r="K125" s="74"/>
      <c r="L125" s="74"/>
      <c r="M125" s="9"/>
      <c r="N125" s="10" t="s">
        <v>5</v>
      </c>
      <c r="O125" s="22"/>
      <c r="P125" s="12" t="s">
        <v>6</v>
      </c>
      <c r="Q125" s="7"/>
      <c r="R125" s="5"/>
      <c r="T125" s="5" t="s">
        <v>7</v>
      </c>
      <c r="U125" s="5" t="s">
        <v>8</v>
      </c>
      <c r="V125" s="6" t="s">
        <v>5</v>
      </c>
      <c r="W125" s="6" t="s">
        <v>57</v>
      </c>
      <c r="X125" s="5" t="s">
        <v>76</v>
      </c>
      <c r="AD125" s="46" t="s">
        <v>77</v>
      </c>
      <c r="AE125" s="46"/>
      <c r="AF125" s="46"/>
      <c r="AG125" s="46"/>
      <c r="AH125" s="45" t="s">
        <v>87</v>
      </c>
      <c r="AI125" s="46" t="s">
        <v>75</v>
      </c>
      <c r="AJ125" s="46"/>
      <c r="AK125" s="46"/>
      <c r="AL125" s="46" t="s">
        <v>74</v>
      </c>
      <c r="AM125" s="46"/>
      <c r="AN125" s="46"/>
      <c r="AO125" s="46"/>
      <c r="AQ125" s="53"/>
    </row>
    <row r="126" spans="1:43" ht="15">
      <c r="A126" s="13" t="s">
        <v>9</v>
      </c>
      <c r="B126" s="14" t="s">
        <v>73</v>
      </c>
      <c r="C126" s="14" t="s">
        <v>10</v>
      </c>
      <c r="D126" s="14" t="s">
        <v>11</v>
      </c>
      <c r="E126" s="14" t="s">
        <v>12</v>
      </c>
      <c r="F126" s="14" t="s">
        <v>13</v>
      </c>
      <c r="G126" s="14" t="s">
        <v>14</v>
      </c>
      <c r="H126" s="14" t="s">
        <v>15</v>
      </c>
      <c r="I126" s="14" t="s">
        <v>16</v>
      </c>
      <c r="J126" s="14" t="s">
        <v>17</v>
      </c>
      <c r="K126" s="14" t="s">
        <v>18</v>
      </c>
      <c r="L126" s="14" t="s">
        <v>19</v>
      </c>
      <c r="M126" s="14"/>
      <c r="N126" s="14" t="s">
        <v>20</v>
      </c>
      <c r="O126" s="22"/>
      <c r="P126" s="6" t="s">
        <v>21</v>
      </c>
      <c r="Q126" s="16" t="s">
        <v>22</v>
      </c>
      <c r="R126" s="6" t="s">
        <v>23</v>
      </c>
      <c r="T126" s="6" t="s">
        <v>21</v>
      </c>
      <c r="U126" s="6" t="s">
        <v>21</v>
      </c>
      <c r="V126" s="6" t="s">
        <v>56</v>
      </c>
      <c r="W126" s="6" t="s">
        <v>56</v>
      </c>
      <c r="X126" s="6" t="s">
        <v>69</v>
      </c>
      <c r="Y126" s="6" t="s">
        <v>70</v>
      </c>
      <c r="Z126" s="6" t="s">
        <v>71</v>
      </c>
      <c r="AA126" s="6" t="s">
        <v>72</v>
      </c>
      <c r="AD126" s="45" t="s">
        <v>65</v>
      </c>
      <c r="AE126" s="45" t="s">
        <v>66</v>
      </c>
      <c r="AF126" s="45" t="s">
        <v>67</v>
      </c>
      <c r="AG126" s="45" t="s">
        <v>68</v>
      </c>
      <c r="AH126" s="46" t="s">
        <v>88</v>
      </c>
      <c r="AI126" s="46" t="s">
        <v>66</v>
      </c>
      <c r="AJ126" s="46" t="s">
        <v>67</v>
      </c>
      <c r="AK126" s="46" t="s">
        <v>68</v>
      </c>
      <c r="AL126" s="45" t="s">
        <v>65</v>
      </c>
      <c r="AM126" s="45" t="s">
        <v>66</v>
      </c>
      <c r="AN126" s="45" t="s">
        <v>67</v>
      </c>
      <c r="AO126" s="45" t="s">
        <v>68</v>
      </c>
      <c r="AQ126" s="53"/>
    </row>
    <row r="127" spans="1:45" ht="15">
      <c r="A127" s="17" t="s">
        <v>31</v>
      </c>
      <c r="B127" s="42">
        <v>9</v>
      </c>
      <c r="C127" s="18" t="s">
        <v>32</v>
      </c>
      <c r="D127" s="19" t="s">
        <v>134</v>
      </c>
      <c r="F127" s="20">
        <v>606.5</v>
      </c>
      <c r="G127" s="20">
        <v>461.70001220703125</v>
      </c>
      <c r="H127" s="20">
        <v>378.5</v>
      </c>
      <c r="I127" s="20">
        <v>321.6000061035156</v>
      </c>
      <c r="J127" s="20">
        <v>255.39999389648438</v>
      </c>
      <c r="K127" s="20">
        <v>216.1999969482422</v>
      </c>
      <c r="L127" s="20">
        <v>188.60000610351562</v>
      </c>
      <c r="N127" s="22">
        <v>1.6030000448226929</v>
      </c>
      <c r="O127" s="22"/>
      <c r="P127" s="47">
        <f aca="true" t="shared" si="180" ref="P127:P134">AI127</f>
        <v>105</v>
      </c>
      <c r="Q127" s="48">
        <f aca="true" t="shared" si="181" ref="Q127:Q134">AJ127</f>
        <v>30</v>
      </c>
      <c r="R127" s="49">
        <f aca="true" t="shared" si="182" ref="R127:R134">AK127</f>
        <v>0</v>
      </c>
      <c r="T127" s="32">
        <f aca="true" t="shared" si="183" ref="T127:T134">IF(N127=0,1000,(P127+Q127/60+R127/3600)*N127)</f>
        <v>169.1165047287941</v>
      </c>
      <c r="U127" s="31">
        <v>105.49988827510283</v>
      </c>
      <c r="V127" s="34">
        <f aca="true" t="shared" si="184" ref="V127:W134">RANK(T127,T$127:T$134,1)</f>
        <v>8</v>
      </c>
      <c r="W127" s="34">
        <f t="shared" si="184"/>
        <v>8</v>
      </c>
      <c r="X127" s="36">
        <v>0</v>
      </c>
      <c r="Y127" s="36">
        <v>14</v>
      </c>
      <c r="Z127" s="36">
        <v>30</v>
      </c>
      <c r="AA127" s="36">
        <v>0</v>
      </c>
      <c r="AD127" s="54">
        <v>5</v>
      </c>
      <c r="AE127" s="55">
        <v>0</v>
      </c>
      <c r="AF127" s="55">
        <v>0</v>
      </c>
      <c r="AG127" s="56">
        <v>0</v>
      </c>
      <c r="AH127" s="1">
        <f aca="true" t="shared" si="185" ref="AH127:AH134">(AD127-X127)*24+(AE127-Y127)+(AF127-Z127)/60+(AG127-AA127)/3600+TIME_ZONE_CHANGE</f>
        <v>105.5</v>
      </c>
      <c r="AI127" s="1">
        <f aca="true" t="shared" si="186" ref="AI127:AI134">INT(AH127)</f>
        <v>105</v>
      </c>
      <c r="AJ127" s="1">
        <f aca="true" t="shared" si="187" ref="AJ127:AJ134">INT((AH127-AI127)*60)</f>
        <v>30</v>
      </c>
      <c r="AK127" s="1">
        <f aca="true" t="shared" si="188" ref="AK127:AK134">(AH127-AI127-AJ127/60)*3600</f>
        <v>0</v>
      </c>
      <c r="AL127" s="36">
        <f aca="true" t="shared" si="189" ref="AL127:AL134">INT(U127/24)</f>
        <v>4</v>
      </c>
      <c r="AM127" s="36">
        <f aca="true" t="shared" si="190" ref="AM127:AM134">INT(U127-AL127*24)</f>
        <v>9</v>
      </c>
      <c r="AN127" s="36">
        <f aca="true" t="shared" si="191" ref="AN127:AN134">INT((U127-AL127*24-AM127)*60)</f>
        <v>29</v>
      </c>
      <c r="AO127" s="37">
        <f aca="true" t="shared" si="192" ref="AO127:AO134">U127*3600-AL127*24*3600-AM127*3600-AN127*60</f>
        <v>59.597790370171424</v>
      </c>
      <c r="AQ127" s="53">
        <v>6.094059944152832</v>
      </c>
      <c r="AS127" s="72">
        <f aca="true" t="shared" si="193" ref="AS127:AS134">636/AH127</f>
        <v>6.028436018957346</v>
      </c>
    </row>
    <row r="128" spans="1:45" ht="15">
      <c r="A128" s="17" t="s">
        <v>31</v>
      </c>
      <c r="B128" s="42">
        <v>9</v>
      </c>
      <c r="C128" s="18" t="s">
        <v>204</v>
      </c>
      <c r="D128" s="19" t="s">
        <v>205</v>
      </c>
      <c r="F128" s="20">
        <v>613.2999877929688</v>
      </c>
      <c r="G128" s="20">
        <v>468.29998779296875</v>
      </c>
      <c r="H128" s="20">
        <v>385.3999938964844</v>
      </c>
      <c r="I128" s="20">
        <v>329.20001220703125</v>
      </c>
      <c r="J128" s="20">
        <v>264.79998779296875</v>
      </c>
      <c r="K128" s="20">
        <v>227.10000610351562</v>
      </c>
      <c r="L128" s="20">
        <v>200.39999389648438</v>
      </c>
      <c r="N128" s="22">
        <v>1.5789999961853027</v>
      </c>
      <c r="O128" s="22"/>
      <c r="P128" s="38">
        <f t="shared" si="180"/>
        <v>105</v>
      </c>
      <c r="Q128" s="39">
        <f t="shared" si="181"/>
        <v>30</v>
      </c>
      <c r="R128" s="40">
        <f t="shared" si="182"/>
        <v>0</v>
      </c>
      <c r="T128" s="32">
        <f t="shared" si="183"/>
        <v>166.58449959754944</v>
      </c>
      <c r="U128" s="31">
        <v>104.30707280913465</v>
      </c>
      <c r="V128" s="34">
        <f t="shared" si="184"/>
        <v>7</v>
      </c>
      <c r="W128" s="34">
        <f t="shared" si="184"/>
        <v>7</v>
      </c>
      <c r="X128" s="35">
        <f aca="true" t="shared" si="194" ref="X128:X134">X127</f>
        <v>0</v>
      </c>
      <c r="Y128" s="35">
        <f aca="true" t="shared" si="195" ref="Y128:Y134">Y127</f>
        <v>14</v>
      </c>
      <c r="Z128" s="35">
        <f aca="true" t="shared" si="196" ref="Z128:Z134">Z127</f>
        <v>30</v>
      </c>
      <c r="AA128" s="35">
        <f aca="true" t="shared" si="197" ref="AA128:AA134">AA127</f>
        <v>0</v>
      </c>
      <c r="AD128" s="57">
        <v>5</v>
      </c>
      <c r="AE128" s="58">
        <v>0</v>
      </c>
      <c r="AF128" s="58">
        <v>0</v>
      </c>
      <c r="AG128" s="59">
        <v>0</v>
      </c>
      <c r="AH128" s="1">
        <f t="shared" si="185"/>
        <v>105.5</v>
      </c>
      <c r="AI128" s="1">
        <f t="shared" si="186"/>
        <v>105</v>
      </c>
      <c r="AJ128" s="1">
        <f t="shared" si="187"/>
        <v>30</v>
      </c>
      <c r="AK128" s="1">
        <f t="shared" si="188"/>
        <v>0</v>
      </c>
      <c r="AL128" s="36">
        <f t="shared" si="189"/>
        <v>4</v>
      </c>
      <c r="AM128" s="36">
        <f t="shared" si="190"/>
        <v>8</v>
      </c>
      <c r="AN128" s="36">
        <f t="shared" si="191"/>
        <v>18</v>
      </c>
      <c r="AO128" s="37">
        <f t="shared" si="192"/>
        <v>25.46211288473569</v>
      </c>
      <c r="AQ128" s="53">
        <v>6.171174049377441</v>
      </c>
      <c r="AS128" s="72">
        <f t="shared" si="193"/>
        <v>6.028436018957346</v>
      </c>
    </row>
    <row r="129" spans="1:45" ht="15">
      <c r="A129" s="17" t="s">
        <v>31</v>
      </c>
      <c r="B129" s="42">
        <v>9</v>
      </c>
      <c r="C129" s="18" t="s">
        <v>330</v>
      </c>
      <c r="D129" s="19" t="s">
        <v>331</v>
      </c>
      <c r="F129" s="20">
        <v>620.2000122070312</v>
      </c>
      <c r="G129" s="20">
        <v>476.1000061035156</v>
      </c>
      <c r="H129" s="20">
        <v>394.20001220703125</v>
      </c>
      <c r="I129" s="20">
        <v>339.1000061035156</v>
      </c>
      <c r="J129" s="20">
        <v>276.8999938964844</v>
      </c>
      <c r="K129" s="20">
        <v>240.3000030517578</v>
      </c>
      <c r="L129" s="20">
        <v>213.89999389648438</v>
      </c>
      <c r="N129" s="22">
        <v>1.5460000038146973</v>
      </c>
      <c r="O129" s="22"/>
      <c r="P129" s="38">
        <f t="shared" si="180"/>
        <v>105</v>
      </c>
      <c r="Q129" s="39">
        <f t="shared" si="181"/>
        <v>30</v>
      </c>
      <c r="R129" s="40">
        <f t="shared" si="182"/>
        <v>0</v>
      </c>
      <c r="T129" s="32">
        <f t="shared" si="183"/>
        <v>163.10300040245056</v>
      </c>
      <c r="U129" s="31">
        <v>103.07393086271422</v>
      </c>
      <c r="V129" s="34">
        <f t="shared" si="184"/>
        <v>6</v>
      </c>
      <c r="W129" s="34">
        <f t="shared" si="184"/>
        <v>6</v>
      </c>
      <c r="X129" s="35">
        <f t="shared" si="194"/>
        <v>0</v>
      </c>
      <c r="Y129" s="35">
        <f t="shared" si="195"/>
        <v>14</v>
      </c>
      <c r="Z129" s="35">
        <f t="shared" si="196"/>
        <v>30</v>
      </c>
      <c r="AA129" s="35">
        <f t="shared" si="197"/>
        <v>0</v>
      </c>
      <c r="AD129" s="57">
        <v>5</v>
      </c>
      <c r="AE129" s="58">
        <v>0</v>
      </c>
      <c r="AF129" s="58">
        <v>0</v>
      </c>
      <c r="AG129" s="59">
        <v>0</v>
      </c>
      <c r="AH129" s="1">
        <f t="shared" si="185"/>
        <v>105.5</v>
      </c>
      <c r="AI129" s="1">
        <f t="shared" si="186"/>
        <v>105</v>
      </c>
      <c r="AJ129" s="1">
        <f t="shared" si="187"/>
        <v>30</v>
      </c>
      <c r="AK129" s="1">
        <f t="shared" si="188"/>
        <v>0</v>
      </c>
      <c r="AL129" s="36">
        <f t="shared" si="189"/>
        <v>4</v>
      </c>
      <c r="AM129" s="36">
        <f t="shared" si="190"/>
        <v>7</v>
      </c>
      <c r="AN129" s="36">
        <f t="shared" si="191"/>
        <v>4</v>
      </c>
      <c r="AO129" s="37">
        <f t="shared" si="192"/>
        <v>26.151105771190487</v>
      </c>
      <c r="AQ129" s="53">
        <v>6.252182960510254</v>
      </c>
      <c r="AS129" s="72">
        <f t="shared" si="193"/>
        <v>6.028436018957346</v>
      </c>
    </row>
    <row r="130" spans="1:45" ht="15">
      <c r="A130" s="17" t="s">
        <v>31</v>
      </c>
      <c r="B130" s="42">
        <v>9</v>
      </c>
      <c r="C130" s="18" t="s">
        <v>332</v>
      </c>
      <c r="D130" s="19" t="s">
        <v>132</v>
      </c>
      <c r="F130" s="20">
        <v>675.2000122070312</v>
      </c>
      <c r="G130" s="20">
        <v>521.2999877929688</v>
      </c>
      <c r="H130" s="20">
        <v>433.3999938964844</v>
      </c>
      <c r="I130" s="20">
        <v>373.6000061035156</v>
      </c>
      <c r="J130" s="20">
        <v>304.29998779296875</v>
      </c>
      <c r="K130" s="20">
        <v>263.79998779296875</v>
      </c>
      <c r="L130" s="20">
        <v>235.39999389648438</v>
      </c>
      <c r="N130" s="22">
        <v>1.4179999828338623</v>
      </c>
      <c r="O130" s="22"/>
      <c r="P130" s="38">
        <f t="shared" si="180"/>
        <v>105</v>
      </c>
      <c r="Q130" s="39">
        <f t="shared" si="181"/>
        <v>30</v>
      </c>
      <c r="R130" s="40">
        <f t="shared" si="182"/>
        <v>0</v>
      </c>
      <c r="T130" s="32">
        <f t="shared" si="183"/>
        <v>149.59899818897247</v>
      </c>
      <c r="U130" s="31">
        <v>94.19852032305089</v>
      </c>
      <c r="V130" s="34">
        <f t="shared" si="184"/>
        <v>5</v>
      </c>
      <c r="W130" s="34">
        <f t="shared" si="184"/>
        <v>5</v>
      </c>
      <c r="X130" s="35">
        <f aca="true" t="shared" si="198" ref="X130:AA132">X129</f>
        <v>0</v>
      </c>
      <c r="Y130" s="35">
        <f t="shared" si="198"/>
        <v>14</v>
      </c>
      <c r="Z130" s="35">
        <f t="shared" si="198"/>
        <v>30</v>
      </c>
      <c r="AA130" s="35">
        <f t="shared" si="198"/>
        <v>0</v>
      </c>
      <c r="AD130" s="57">
        <v>5</v>
      </c>
      <c r="AE130" s="58">
        <v>0</v>
      </c>
      <c r="AF130" s="58">
        <v>0</v>
      </c>
      <c r="AG130" s="59">
        <v>0</v>
      </c>
      <c r="AH130" s="1">
        <f t="shared" si="185"/>
        <v>105.5</v>
      </c>
      <c r="AI130" s="1">
        <f t="shared" si="186"/>
        <v>105</v>
      </c>
      <c r="AJ130" s="1">
        <f t="shared" si="187"/>
        <v>30</v>
      </c>
      <c r="AK130" s="1">
        <f t="shared" si="188"/>
        <v>0</v>
      </c>
      <c r="AL130" s="36">
        <f t="shared" si="189"/>
        <v>3</v>
      </c>
      <c r="AM130" s="36">
        <f t="shared" si="190"/>
        <v>22</v>
      </c>
      <c r="AN130" s="36">
        <f t="shared" si="191"/>
        <v>11</v>
      </c>
      <c r="AO130" s="37">
        <f t="shared" si="192"/>
        <v>54.673162983206566</v>
      </c>
      <c r="AQ130" s="53">
        <v>6.880806922912598</v>
      </c>
      <c r="AS130" s="72">
        <f t="shared" si="193"/>
        <v>6.028436018957346</v>
      </c>
    </row>
    <row r="131" spans="1:45" ht="15">
      <c r="A131" s="17" t="s">
        <v>31</v>
      </c>
      <c r="B131" s="42">
        <v>9</v>
      </c>
      <c r="C131" s="18" t="s">
        <v>333</v>
      </c>
      <c r="D131" s="19" t="s">
        <v>334</v>
      </c>
      <c r="F131" s="20">
        <v>699.7000122070312</v>
      </c>
      <c r="G131" s="20">
        <v>536.7999877929688</v>
      </c>
      <c r="H131" s="20">
        <v>443.29998779296875</v>
      </c>
      <c r="I131" s="20">
        <v>379.29998779296875</v>
      </c>
      <c r="J131" s="20">
        <v>304.6000061035156</v>
      </c>
      <c r="K131" s="20">
        <v>260.79998779296875</v>
      </c>
      <c r="L131" s="20">
        <v>230.39999389648438</v>
      </c>
      <c r="N131" s="22">
        <v>1.3669999837875366</v>
      </c>
      <c r="O131" s="22"/>
      <c r="P131" s="38">
        <f aca="true" t="shared" si="199" ref="P131:R132">AI131</f>
        <v>105</v>
      </c>
      <c r="Q131" s="39">
        <f t="shared" si="199"/>
        <v>30</v>
      </c>
      <c r="R131" s="40">
        <f t="shared" si="199"/>
        <v>0</v>
      </c>
      <c r="T131" s="32">
        <f>IF(N131=0,1000,(P131+Q131/60+R131/3600)*N131)</f>
        <v>144.2184982895851</v>
      </c>
      <c r="U131" s="31">
        <v>91.05433181454318</v>
      </c>
      <c r="V131" s="34">
        <f t="shared" si="184"/>
        <v>4</v>
      </c>
      <c r="W131" s="34">
        <f t="shared" si="184"/>
        <v>4</v>
      </c>
      <c r="X131" s="35">
        <f t="shared" si="198"/>
        <v>0</v>
      </c>
      <c r="Y131" s="35">
        <f t="shared" si="198"/>
        <v>14</v>
      </c>
      <c r="Z131" s="35">
        <f t="shared" si="198"/>
        <v>30</v>
      </c>
      <c r="AA131" s="35">
        <f t="shared" si="198"/>
        <v>0</v>
      </c>
      <c r="AD131" s="57">
        <v>5</v>
      </c>
      <c r="AE131" s="58">
        <v>0</v>
      </c>
      <c r="AF131" s="58">
        <v>0</v>
      </c>
      <c r="AG131" s="59">
        <v>0</v>
      </c>
      <c r="AH131" s="1">
        <f>(AD131-X131)*24+(AE131-Y131)+(AF131-Z131)/60+(AG131-AA131)/3600+TIME_ZONE_CHANGE</f>
        <v>105.5</v>
      </c>
      <c r="AI131" s="1">
        <f>INT(AH131)</f>
        <v>105</v>
      </c>
      <c r="AJ131" s="1">
        <f>INT((AH131-AI131)*60)</f>
        <v>30</v>
      </c>
      <c r="AK131" s="1">
        <f>(AH131-AI131-AJ131/60)*3600</f>
        <v>0</v>
      </c>
      <c r="AL131" s="36">
        <f>INT(U131/24)</f>
        <v>3</v>
      </c>
      <c r="AM131" s="36">
        <f>INT(U131-AL131*24)</f>
        <v>19</v>
      </c>
      <c r="AN131" s="36">
        <f>INT((U131-AL131*24-AM131)*60)</f>
        <v>3</v>
      </c>
      <c r="AO131" s="37">
        <f>U131*3600-AL131*24*3600-AM131*3600-AN131*60</f>
        <v>15.59453235543333</v>
      </c>
      <c r="AQ131" s="53">
        <v>7.127254962921143</v>
      </c>
      <c r="AS131" s="72">
        <f>636/AH131</f>
        <v>6.028436018957346</v>
      </c>
    </row>
    <row r="132" spans="1:45" ht="15">
      <c r="A132" s="17" t="s">
        <v>31</v>
      </c>
      <c r="B132" s="42">
        <v>9</v>
      </c>
      <c r="C132" s="18" t="s">
        <v>335</v>
      </c>
      <c r="D132" s="19" t="s">
        <v>336</v>
      </c>
      <c r="F132" s="20">
        <v>702.9000244140625</v>
      </c>
      <c r="G132" s="20">
        <v>540.2999877929688</v>
      </c>
      <c r="H132" s="20">
        <v>448.1000061035156</v>
      </c>
      <c r="I132" s="20">
        <v>387</v>
      </c>
      <c r="J132" s="20">
        <v>321.6000061035156</v>
      </c>
      <c r="K132" s="20">
        <v>287.1000061035156</v>
      </c>
      <c r="L132" s="20">
        <v>263.29998779296875</v>
      </c>
      <c r="N132" s="22">
        <v>1.3559999465942383</v>
      </c>
      <c r="O132" s="22"/>
      <c r="P132" s="38">
        <f t="shared" si="199"/>
        <v>105</v>
      </c>
      <c r="Q132" s="39">
        <f t="shared" si="199"/>
        <v>30</v>
      </c>
      <c r="R132" s="40">
        <f t="shared" si="199"/>
        <v>0</v>
      </c>
      <c r="T132" s="32">
        <f>IF(N132=0,1000,(P132+Q132/60+R132/3600)*N132)</f>
        <v>143.05799436569214</v>
      </c>
      <c r="U132" s="31">
        <v>90.54099137069953</v>
      </c>
      <c r="V132" s="34">
        <f t="shared" si="184"/>
        <v>3</v>
      </c>
      <c r="W132" s="34">
        <f t="shared" si="184"/>
        <v>3</v>
      </c>
      <c r="X132" s="35">
        <f t="shared" si="198"/>
        <v>0</v>
      </c>
      <c r="Y132" s="35">
        <f t="shared" si="198"/>
        <v>14</v>
      </c>
      <c r="Z132" s="35">
        <f t="shared" si="198"/>
        <v>30</v>
      </c>
      <c r="AA132" s="35">
        <f t="shared" si="198"/>
        <v>0</v>
      </c>
      <c r="AD132" s="57">
        <v>5</v>
      </c>
      <c r="AE132" s="58">
        <v>0</v>
      </c>
      <c r="AF132" s="58">
        <v>0</v>
      </c>
      <c r="AG132" s="59">
        <v>0</v>
      </c>
      <c r="AH132" s="1">
        <f>(AD132-X132)*24+(AE132-Y132)+(AF132-Z132)/60+(AG132-AA132)/3600+TIME_ZONE_CHANGE</f>
        <v>105.5</v>
      </c>
      <c r="AI132" s="1">
        <f>INT(AH132)</f>
        <v>105</v>
      </c>
      <c r="AJ132" s="1">
        <f>INT((AH132-AI132)*60)</f>
        <v>30</v>
      </c>
      <c r="AK132" s="1">
        <f>(AH132-AI132-AJ132/60)*3600</f>
        <v>0</v>
      </c>
      <c r="AL132" s="36">
        <f>INT(U132/24)</f>
        <v>3</v>
      </c>
      <c r="AM132" s="36">
        <f>INT(U132-AL132*24)</f>
        <v>18</v>
      </c>
      <c r="AN132" s="36">
        <f>INT((U132-AL132*24-AM132)*60)</f>
        <v>32</v>
      </c>
      <c r="AO132" s="37">
        <f>U132*3600-AL132*24*3600-AM132*3600-AN132*60</f>
        <v>27.56893451832002</v>
      </c>
      <c r="AQ132" s="53">
        <v>7.168956279754639</v>
      </c>
      <c r="AS132" s="72">
        <f>636/AH132</f>
        <v>6.028436018957346</v>
      </c>
    </row>
    <row r="133" spans="1:45" ht="15">
      <c r="A133" s="17" t="s">
        <v>31</v>
      </c>
      <c r="B133" s="42">
        <v>9</v>
      </c>
      <c r="C133" s="18" t="s">
        <v>337</v>
      </c>
      <c r="D133" s="19" t="s">
        <v>338</v>
      </c>
      <c r="F133" s="20">
        <v>707.9000244140625</v>
      </c>
      <c r="G133" s="20">
        <v>546.2000122070312</v>
      </c>
      <c r="H133" s="20">
        <v>453.1000061035156</v>
      </c>
      <c r="I133" s="20">
        <v>389.20001220703125</v>
      </c>
      <c r="J133" s="20">
        <v>313.5</v>
      </c>
      <c r="K133" s="20">
        <v>268.3999938964844</v>
      </c>
      <c r="L133" s="20">
        <v>236.89999389648438</v>
      </c>
      <c r="N133" s="22">
        <v>1.343999981880188</v>
      </c>
      <c r="O133" s="22"/>
      <c r="P133" s="38">
        <f t="shared" si="180"/>
        <v>105</v>
      </c>
      <c r="Q133" s="39">
        <f t="shared" si="181"/>
        <v>30</v>
      </c>
      <c r="R133" s="40">
        <f t="shared" si="182"/>
        <v>0</v>
      </c>
      <c r="T133" s="32">
        <f t="shared" si="183"/>
        <v>141.79199808835983</v>
      </c>
      <c r="U133" s="31">
        <v>89.63399983161013</v>
      </c>
      <c r="V133" s="34">
        <f t="shared" si="184"/>
        <v>2</v>
      </c>
      <c r="W133" s="34">
        <f t="shared" si="184"/>
        <v>2</v>
      </c>
      <c r="X133" s="35">
        <f t="shared" si="194"/>
        <v>0</v>
      </c>
      <c r="Y133" s="35">
        <f t="shared" si="195"/>
        <v>14</v>
      </c>
      <c r="Z133" s="35">
        <f t="shared" si="196"/>
        <v>30</v>
      </c>
      <c r="AA133" s="35">
        <f t="shared" si="197"/>
        <v>0</v>
      </c>
      <c r="AD133" s="57">
        <v>5</v>
      </c>
      <c r="AE133" s="58">
        <v>0</v>
      </c>
      <c r="AF133" s="58">
        <v>0</v>
      </c>
      <c r="AG133" s="59">
        <v>0</v>
      </c>
      <c r="AH133" s="1">
        <f t="shared" si="185"/>
        <v>105.5</v>
      </c>
      <c r="AI133" s="1">
        <f t="shared" si="186"/>
        <v>105</v>
      </c>
      <c r="AJ133" s="1">
        <f t="shared" si="187"/>
        <v>30</v>
      </c>
      <c r="AK133" s="1">
        <f t="shared" si="188"/>
        <v>0</v>
      </c>
      <c r="AL133" s="36">
        <f t="shared" si="189"/>
        <v>3</v>
      </c>
      <c r="AM133" s="36">
        <f t="shared" si="190"/>
        <v>17</v>
      </c>
      <c r="AN133" s="36">
        <f t="shared" si="191"/>
        <v>38</v>
      </c>
      <c r="AO133" s="37">
        <f t="shared" si="192"/>
        <v>2.399393796455115</v>
      </c>
      <c r="AQ133" s="53">
        <v>7.243736267089844</v>
      </c>
      <c r="AS133" s="72">
        <f t="shared" si="193"/>
        <v>6.028436018957346</v>
      </c>
    </row>
    <row r="134" spans="1:45" ht="15">
      <c r="A134" s="17" t="s">
        <v>31</v>
      </c>
      <c r="B134" s="42">
        <v>9</v>
      </c>
      <c r="C134" s="18" t="s">
        <v>339</v>
      </c>
      <c r="D134" s="19" t="s">
        <v>340</v>
      </c>
      <c r="F134" s="20">
        <v>820.2999877929688</v>
      </c>
      <c r="G134" s="20">
        <v>630.4000244140625</v>
      </c>
      <c r="H134" s="20">
        <v>522.7000122070312</v>
      </c>
      <c r="I134" s="20">
        <v>451.3999938964844</v>
      </c>
      <c r="J134" s="20">
        <v>372.70001220703125</v>
      </c>
      <c r="K134" s="20">
        <v>328.20001220703125</v>
      </c>
      <c r="L134" s="20">
        <v>296.70001220703125</v>
      </c>
      <c r="N134" s="22">
        <v>1.190000057220459</v>
      </c>
      <c r="O134" s="22"/>
      <c r="P134" s="50">
        <f t="shared" si="180"/>
        <v>105</v>
      </c>
      <c r="Q134" s="51">
        <f t="shared" si="181"/>
        <v>30</v>
      </c>
      <c r="R134" s="52">
        <f t="shared" si="182"/>
        <v>0</v>
      </c>
      <c r="T134" s="32">
        <f t="shared" si="183"/>
        <v>125.54500603675842</v>
      </c>
      <c r="U134" s="31">
        <v>77.07079338186273</v>
      </c>
      <c r="V134" s="34">
        <f t="shared" si="184"/>
        <v>1</v>
      </c>
      <c r="W134" s="34">
        <f t="shared" si="184"/>
        <v>1</v>
      </c>
      <c r="X134" s="35">
        <f t="shared" si="194"/>
        <v>0</v>
      </c>
      <c r="Y134" s="35">
        <f t="shared" si="195"/>
        <v>14</v>
      </c>
      <c r="Z134" s="35">
        <f t="shared" si="196"/>
        <v>30</v>
      </c>
      <c r="AA134" s="35">
        <f t="shared" si="197"/>
        <v>0</v>
      </c>
      <c r="AD134" s="60">
        <v>5</v>
      </c>
      <c r="AE134" s="61">
        <v>0</v>
      </c>
      <c r="AF134" s="61">
        <v>0</v>
      </c>
      <c r="AG134" s="62">
        <v>0</v>
      </c>
      <c r="AH134" s="1">
        <f t="shared" si="185"/>
        <v>105.5</v>
      </c>
      <c r="AI134" s="1">
        <f t="shared" si="186"/>
        <v>105</v>
      </c>
      <c r="AJ134" s="1">
        <f t="shared" si="187"/>
        <v>30</v>
      </c>
      <c r="AK134" s="1">
        <f t="shared" si="188"/>
        <v>0</v>
      </c>
      <c r="AL134" s="36">
        <f t="shared" si="189"/>
        <v>3</v>
      </c>
      <c r="AM134" s="36">
        <f t="shared" si="190"/>
        <v>5</v>
      </c>
      <c r="AN134" s="36">
        <f t="shared" si="191"/>
        <v>4</v>
      </c>
      <c r="AO134" s="37">
        <f t="shared" si="192"/>
        <v>14.856174705841113</v>
      </c>
      <c r="AQ134" s="53">
        <v>8.48813247680664</v>
      </c>
      <c r="AS134" s="72">
        <f t="shared" si="193"/>
        <v>6.028436018957346</v>
      </c>
    </row>
    <row r="135" spans="1:43" ht="15">
      <c r="A135" s="17"/>
      <c r="B135" s="42"/>
      <c r="F135" s="20"/>
      <c r="G135" s="20"/>
      <c r="H135" s="20"/>
      <c r="I135" s="20"/>
      <c r="J135" s="20"/>
      <c r="K135" s="20"/>
      <c r="L135" s="20"/>
      <c r="N135" s="22"/>
      <c r="O135" s="22"/>
      <c r="P135" s="22"/>
      <c r="Q135" s="22"/>
      <c r="R135" s="22"/>
      <c r="T135" s="32"/>
      <c r="U135" s="31"/>
      <c r="V135" s="34"/>
      <c r="W135" s="34"/>
      <c r="AQ135" s="53"/>
    </row>
    <row r="136" spans="1:43" ht="15">
      <c r="A136" s="8"/>
      <c r="B136" s="10"/>
      <c r="C136" s="9"/>
      <c r="D136" s="10" t="s">
        <v>3</v>
      </c>
      <c r="E136" s="9"/>
      <c r="F136" s="74" t="s">
        <v>4</v>
      </c>
      <c r="G136" s="74"/>
      <c r="H136" s="74"/>
      <c r="I136" s="74"/>
      <c r="J136" s="74"/>
      <c r="K136" s="74"/>
      <c r="L136" s="74"/>
      <c r="M136" s="9"/>
      <c r="N136" s="10" t="s">
        <v>5</v>
      </c>
      <c r="O136" s="22"/>
      <c r="P136" s="12" t="s">
        <v>6</v>
      </c>
      <c r="Q136" s="7"/>
      <c r="R136" s="5"/>
      <c r="T136" s="5" t="s">
        <v>7</v>
      </c>
      <c r="U136" s="5" t="s">
        <v>8</v>
      </c>
      <c r="V136" s="6" t="s">
        <v>5</v>
      </c>
      <c r="W136" s="6" t="s">
        <v>57</v>
      </c>
      <c r="X136" s="5" t="s">
        <v>76</v>
      </c>
      <c r="AD136" s="46" t="s">
        <v>77</v>
      </c>
      <c r="AE136" s="46"/>
      <c r="AF136" s="46"/>
      <c r="AG136" s="46"/>
      <c r="AH136" s="45" t="s">
        <v>87</v>
      </c>
      <c r="AI136" s="46" t="s">
        <v>75</v>
      </c>
      <c r="AJ136" s="46"/>
      <c r="AK136" s="46"/>
      <c r="AL136" s="46" t="s">
        <v>74</v>
      </c>
      <c r="AM136" s="46"/>
      <c r="AN136" s="46"/>
      <c r="AO136" s="46"/>
      <c r="AQ136" s="53"/>
    </row>
    <row r="137" spans="1:43" ht="15">
      <c r="A137" s="13" t="s">
        <v>9</v>
      </c>
      <c r="B137" s="14" t="s">
        <v>73</v>
      </c>
      <c r="C137" s="14" t="s">
        <v>10</v>
      </c>
      <c r="D137" s="14" t="s">
        <v>11</v>
      </c>
      <c r="E137" s="14" t="s">
        <v>12</v>
      </c>
      <c r="F137" s="14" t="s">
        <v>13</v>
      </c>
      <c r="G137" s="14" t="s">
        <v>14</v>
      </c>
      <c r="H137" s="14" t="s">
        <v>15</v>
      </c>
      <c r="I137" s="14" t="s">
        <v>16</v>
      </c>
      <c r="J137" s="14" t="s">
        <v>17</v>
      </c>
      <c r="K137" s="14" t="s">
        <v>18</v>
      </c>
      <c r="L137" s="14" t="s">
        <v>19</v>
      </c>
      <c r="M137" s="14"/>
      <c r="N137" s="14" t="s">
        <v>20</v>
      </c>
      <c r="O137" s="22"/>
      <c r="P137" s="6" t="s">
        <v>21</v>
      </c>
      <c r="Q137" s="16" t="s">
        <v>22</v>
      </c>
      <c r="R137" s="6" t="s">
        <v>23</v>
      </c>
      <c r="T137" s="6" t="s">
        <v>21</v>
      </c>
      <c r="U137" s="6" t="s">
        <v>21</v>
      </c>
      <c r="V137" s="6" t="s">
        <v>56</v>
      </c>
      <c r="W137" s="6" t="s">
        <v>56</v>
      </c>
      <c r="X137" s="6" t="s">
        <v>69</v>
      </c>
      <c r="Y137" s="6" t="s">
        <v>70</v>
      </c>
      <c r="Z137" s="6" t="s">
        <v>71</v>
      </c>
      <c r="AA137" s="6" t="s">
        <v>72</v>
      </c>
      <c r="AD137" s="45" t="s">
        <v>65</v>
      </c>
      <c r="AE137" s="45" t="s">
        <v>66</v>
      </c>
      <c r="AF137" s="45" t="s">
        <v>67</v>
      </c>
      <c r="AG137" s="45" t="s">
        <v>68</v>
      </c>
      <c r="AH137" s="46" t="s">
        <v>88</v>
      </c>
      <c r="AI137" s="46" t="s">
        <v>66</v>
      </c>
      <c r="AJ137" s="46" t="s">
        <v>67</v>
      </c>
      <c r="AK137" s="46" t="s">
        <v>68</v>
      </c>
      <c r="AL137" s="45" t="s">
        <v>65</v>
      </c>
      <c r="AM137" s="45" t="s">
        <v>66</v>
      </c>
      <c r="AN137" s="45" t="s">
        <v>67</v>
      </c>
      <c r="AO137" s="45" t="s">
        <v>68</v>
      </c>
      <c r="AQ137" s="53"/>
    </row>
    <row r="138" spans="1:45" ht="15">
      <c r="A138" s="17" t="s">
        <v>24</v>
      </c>
      <c r="B138" s="42">
        <v>10</v>
      </c>
      <c r="C138" s="18" t="s">
        <v>212</v>
      </c>
      <c r="D138" s="19" t="s">
        <v>213</v>
      </c>
      <c r="F138" s="20">
        <v>1078.800048828125</v>
      </c>
      <c r="G138" s="20">
        <v>806.2999877929688</v>
      </c>
      <c r="H138" s="20">
        <v>652.2999877929688</v>
      </c>
      <c r="I138" s="20">
        <v>550.4000244140625</v>
      </c>
      <c r="J138" s="20">
        <v>448.70001220703125</v>
      </c>
      <c r="K138" s="20">
        <v>403.29998779296875</v>
      </c>
      <c r="L138" s="20">
        <v>376.5</v>
      </c>
      <c r="N138" s="22">
        <v>0</v>
      </c>
      <c r="O138" s="22"/>
      <c r="P138" s="47">
        <f aca="true" t="shared" si="200" ref="P138:R140">AI138</f>
        <v>105</v>
      </c>
      <c r="Q138" s="48">
        <f t="shared" si="200"/>
        <v>19</v>
      </c>
      <c r="R138" s="49">
        <f t="shared" si="200"/>
        <v>59.999999999983004</v>
      </c>
      <c r="T138" s="32">
        <f aca="true" t="shared" si="201" ref="T138:T148">IF(N138=0,1000,(P138+Q138/60+R138/3600)*N138)</f>
        <v>1000</v>
      </c>
      <c r="U138" s="31">
        <v>72.49414717366423</v>
      </c>
      <c r="V138" s="34"/>
      <c r="W138" s="34">
        <f aca="true" t="shared" si="202" ref="W138:W148">RANK(U138,U$138:U$148,1)</f>
        <v>11</v>
      </c>
      <c r="X138" s="36">
        <v>0</v>
      </c>
      <c r="Y138" s="36">
        <v>14</v>
      </c>
      <c r="Z138" s="36">
        <v>40</v>
      </c>
      <c r="AA138" s="36">
        <v>0</v>
      </c>
      <c r="AD138" s="54">
        <v>5</v>
      </c>
      <c r="AE138" s="55">
        <v>0</v>
      </c>
      <c r="AF138" s="55">
        <v>0</v>
      </c>
      <c r="AG138" s="56">
        <v>0</v>
      </c>
      <c r="AH138" s="1">
        <f aca="true" t="shared" si="203" ref="AH138:AH148">(AD138-X138)*24+(AE138-Y138)+(AF138-Z138)/60+(AG138-AA138)/3600+TIME_ZONE_CHANGE</f>
        <v>105.33333333333333</v>
      </c>
      <c r="AI138" s="1">
        <f aca="true" t="shared" si="204" ref="AI138:AI148">INT(AH138)</f>
        <v>105</v>
      </c>
      <c r="AJ138" s="1">
        <f aca="true" t="shared" si="205" ref="AJ138:AJ148">INT((AH138-AI138)*60)</f>
        <v>19</v>
      </c>
      <c r="AK138" s="1">
        <f aca="true" t="shared" si="206" ref="AK138:AK148">(AH138-AI138-AJ138/60)*3600</f>
        <v>59.999999999983004</v>
      </c>
      <c r="AL138" s="36">
        <f aca="true" t="shared" si="207" ref="AL138:AL148">INT(U138/24)</f>
        <v>3</v>
      </c>
      <c r="AM138" s="36">
        <f aca="true" t="shared" si="208" ref="AM138:AM148">INT(U138-AL138*24)</f>
        <v>0</v>
      </c>
      <c r="AN138" s="36">
        <f aca="true" t="shared" si="209" ref="AN138:AN148">INT((U138-AL138*24-AM138)*60)</f>
        <v>29</v>
      </c>
      <c r="AO138" s="37">
        <f aca="true" t="shared" si="210" ref="AO138:AO148">U138*3600-AL138*24*3600-AM138*3600-AN138*60</f>
        <v>38.929825191240525</v>
      </c>
      <c r="AQ138" s="53">
        <v>10.989019393920898</v>
      </c>
      <c r="AS138" s="72">
        <f aca="true" t="shared" si="211" ref="AS138:AS148">636/AH138</f>
        <v>6.037974683544304</v>
      </c>
    </row>
    <row r="139" spans="1:45" ht="15">
      <c r="A139" s="17" t="s">
        <v>24</v>
      </c>
      <c r="B139" s="42">
        <v>10</v>
      </c>
      <c r="C139" s="18" t="s">
        <v>341</v>
      </c>
      <c r="D139" s="19" t="s">
        <v>342</v>
      </c>
      <c r="F139" s="20">
        <v>1057.699951171875</v>
      </c>
      <c r="G139" s="20">
        <v>798.4000244140625</v>
      </c>
      <c r="H139" s="20">
        <v>652</v>
      </c>
      <c r="I139" s="20">
        <v>556</v>
      </c>
      <c r="J139" s="20">
        <v>460.6000061035156</v>
      </c>
      <c r="K139" s="20">
        <v>417.8999938964844</v>
      </c>
      <c r="L139" s="20">
        <v>392.1000061035156</v>
      </c>
      <c r="N139" s="22">
        <v>0</v>
      </c>
      <c r="O139" s="22"/>
      <c r="P139" s="38">
        <f t="shared" si="200"/>
        <v>105</v>
      </c>
      <c r="Q139" s="39">
        <f t="shared" si="200"/>
        <v>19</v>
      </c>
      <c r="R139" s="40">
        <f t="shared" si="200"/>
        <v>59.999999999983004</v>
      </c>
      <c r="T139" s="32">
        <f t="shared" si="201"/>
        <v>1000</v>
      </c>
      <c r="U139" s="31">
        <v>72.17649524195988</v>
      </c>
      <c r="V139" s="34"/>
      <c r="W139" s="34">
        <f t="shared" si="202"/>
        <v>10</v>
      </c>
      <c r="X139" s="35">
        <f aca="true" t="shared" si="212" ref="X139:AA148">X138</f>
        <v>0</v>
      </c>
      <c r="Y139" s="35">
        <f t="shared" si="212"/>
        <v>14</v>
      </c>
      <c r="Z139" s="35">
        <f t="shared" si="212"/>
        <v>40</v>
      </c>
      <c r="AA139" s="35">
        <f t="shared" si="212"/>
        <v>0</v>
      </c>
      <c r="AD139" s="57">
        <v>5</v>
      </c>
      <c r="AE139" s="58">
        <v>0</v>
      </c>
      <c r="AF139" s="58">
        <v>0</v>
      </c>
      <c r="AG139" s="59">
        <v>0</v>
      </c>
      <c r="AH139" s="1">
        <f t="shared" si="203"/>
        <v>105.33333333333333</v>
      </c>
      <c r="AI139" s="1">
        <f t="shared" si="204"/>
        <v>105</v>
      </c>
      <c r="AJ139" s="1">
        <f t="shared" si="205"/>
        <v>19</v>
      </c>
      <c r="AK139" s="1">
        <f t="shared" si="206"/>
        <v>59.999999999983004</v>
      </c>
      <c r="AL139" s="36">
        <f t="shared" si="207"/>
        <v>3</v>
      </c>
      <c r="AM139" s="36">
        <f t="shared" si="208"/>
        <v>0</v>
      </c>
      <c r="AN139" s="36">
        <f t="shared" si="209"/>
        <v>10</v>
      </c>
      <c r="AO139" s="37">
        <f t="shared" si="210"/>
        <v>35.38287105559721</v>
      </c>
      <c r="AQ139" s="53">
        <v>11.047173500061035</v>
      </c>
      <c r="AS139" s="72">
        <f t="shared" si="211"/>
        <v>6.037974683544304</v>
      </c>
    </row>
    <row r="140" spans="1:45" ht="15">
      <c r="A140" s="17" t="s">
        <v>24</v>
      </c>
      <c r="B140" s="42">
        <v>10</v>
      </c>
      <c r="C140" s="18" t="s">
        <v>139</v>
      </c>
      <c r="D140" s="19" t="s">
        <v>140</v>
      </c>
      <c r="F140" s="20">
        <v>1077.4000244140625</v>
      </c>
      <c r="G140" s="20">
        <v>809.2000122070312</v>
      </c>
      <c r="H140" s="20">
        <v>658.5</v>
      </c>
      <c r="I140" s="20">
        <v>560.5</v>
      </c>
      <c r="J140" s="20">
        <v>464</v>
      </c>
      <c r="K140" s="20">
        <v>421.3999938964844</v>
      </c>
      <c r="L140" s="20">
        <v>395.6000061035156</v>
      </c>
      <c r="N140" s="22">
        <v>0</v>
      </c>
      <c r="O140" s="22"/>
      <c r="P140" s="38">
        <f t="shared" si="200"/>
        <v>105</v>
      </c>
      <c r="Q140" s="39">
        <f t="shared" si="200"/>
        <v>19</v>
      </c>
      <c r="R140" s="40">
        <f t="shared" si="200"/>
        <v>59.999999999983004</v>
      </c>
      <c r="T140" s="32">
        <f t="shared" si="201"/>
        <v>1000</v>
      </c>
      <c r="U140" s="31">
        <v>71.58772068122053</v>
      </c>
      <c r="V140" s="34"/>
      <c r="W140" s="34">
        <f t="shared" si="202"/>
        <v>9</v>
      </c>
      <c r="X140" s="35">
        <f t="shared" si="212"/>
        <v>0</v>
      </c>
      <c r="Y140" s="35">
        <f t="shared" si="212"/>
        <v>14</v>
      </c>
      <c r="Z140" s="35">
        <f t="shared" si="212"/>
        <v>40</v>
      </c>
      <c r="AA140" s="35">
        <f t="shared" si="212"/>
        <v>0</v>
      </c>
      <c r="AD140" s="57">
        <v>5</v>
      </c>
      <c r="AE140" s="58">
        <v>0</v>
      </c>
      <c r="AF140" s="58">
        <v>0</v>
      </c>
      <c r="AG140" s="59">
        <v>0</v>
      </c>
      <c r="AH140" s="1">
        <f t="shared" si="203"/>
        <v>105.33333333333333</v>
      </c>
      <c r="AI140" s="1">
        <f t="shared" si="204"/>
        <v>105</v>
      </c>
      <c r="AJ140" s="1">
        <f t="shared" si="205"/>
        <v>19</v>
      </c>
      <c r="AK140" s="1">
        <f t="shared" si="206"/>
        <v>59.999999999983004</v>
      </c>
      <c r="AL140" s="36">
        <f t="shared" si="207"/>
        <v>2</v>
      </c>
      <c r="AM140" s="36">
        <f t="shared" si="208"/>
        <v>23</v>
      </c>
      <c r="AN140" s="36">
        <f t="shared" si="209"/>
        <v>35</v>
      </c>
      <c r="AO140" s="37">
        <f t="shared" si="210"/>
        <v>15.794452393922256</v>
      </c>
      <c r="AQ140" s="53">
        <v>11.156624794006348</v>
      </c>
      <c r="AS140" s="72">
        <f t="shared" si="211"/>
        <v>6.037974683544304</v>
      </c>
    </row>
    <row r="141" spans="1:45" ht="15">
      <c r="A141" s="17" t="s">
        <v>24</v>
      </c>
      <c r="B141" s="42">
        <v>10</v>
      </c>
      <c r="C141" s="18" t="s">
        <v>343</v>
      </c>
      <c r="D141" s="19" t="s">
        <v>344</v>
      </c>
      <c r="F141" s="20">
        <v>1078.800048828125</v>
      </c>
      <c r="G141" s="20">
        <v>813.0999755859375</v>
      </c>
      <c r="H141" s="20">
        <v>663.4000244140625</v>
      </c>
      <c r="I141" s="20">
        <v>566.7000122070312</v>
      </c>
      <c r="J141" s="20">
        <v>471.20001220703125</v>
      </c>
      <c r="K141" s="20">
        <v>428.5</v>
      </c>
      <c r="L141" s="20">
        <v>402</v>
      </c>
      <c r="N141" s="22">
        <v>0</v>
      </c>
      <c r="O141" s="22"/>
      <c r="P141" s="38">
        <f aca="true" t="shared" si="213" ref="P141:R145">AI141</f>
        <v>105</v>
      </c>
      <c r="Q141" s="39">
        <f t="shared" si="213"/>
        <v>19</v>
      </c>
      <c r="R141" s="40">
        <f t="shared" si="213"/>
        <v>59.999999999983004</v>
      </c>
      <c r="T141" s="32">
        <f>IF(N141=0,1000,(P141+Q141/60+R141/3600)*N141)</f>
        <v>1000</v>
      </c>
      <c r="U141" s="31">
        <v>70.94638241291841</v>
      </c>
      <c r="V141" s="34"/>
      <c r="W141" s="34">
        <f>RANK(U141,U$138:U$148,1)</f>
        <v>8</v>
      </c>
      <c r="X141" s="35">
        <f aca="true" t="shared" si="214" ref="X141:AA145">X140</f>
        <v>0</v>
      </c>
      <c r="Y141" s="35">
        <f t="shared" si="214"/>
        <v>14</v>
      </c>
      <c r="Z141" s="35">
        <f t="shared" si="214"/>
        <v>40</v>
      </c>
      <c r="AA141" s="35">
        <f t="shared" si="214"/>
        <v>0</v>
      </c>
      <c r="AD141" s="57">
        <v>5</v>
      </c>
      <c r="AE141" s="58">
        <v>0</v>
      </c>
      <c r="AF141" s="58">
        <v>0</v>
      </c>
      <c r="AG141" s="59">
        <v>0</v>
      </c>
      <c r="AH141" s="1">
        <f>(AD141-X141)*24+(AE141-Y141)+(AF141-Z141)/60+(AG141-AA141)/3600+TIME_ZONE_CHANGE</f>
        <v>105.33333333333333</v>
      </c>
      <c r="AI141" s="1">
        <f>INT(AH141)</f>
        <v>105</v>
      </c>
      <c r="AJ141" s="1">
        <f>INT((AH141-AI141)*60)</f>
        <v>19</v>
      </c>
      <c r="AK141" s="1">
        <f>(AH141-AI141-AJ141/60)*3600</f>
        <v>59.999999999983004</v>
      </c>
      <c r="AL141" s="36">
        <f>INT(U141/24)</f>
        <v>2</v>
      </c>
      <c r="AM141" s="36">
        <f>INT(U141-AL141*24)</f>
        <v>22</v>
      </c>
      <c r="AN141" s="36">
        <f>INT((U141-AL141*24-AM141)*60)</f>
        <v>56</v>
      </c>
      <c r="AO141" s="37">
        <f>U141*3600-AL141*24*3600-AM141*3600-AN141*60</f>
        <v>46.9766865062702</v>
      </c>
      <c r="AQ141" s="53">
        <v>11.278443336486816</v>
      </c>
      <c r="AS141" s="72">
        <f t="shared" si="211"/>
        <v>6.037974683544304</v>
      </c>
    </row>
    <row r="142" spans="1:45" ht="15">
      <c r="A142" s="17" t="s">
        <v>24</v>
      </c>
      <c r="B142" s="42">
        <v>10</v>
      </c>
      <c r="C142" s="18" t="s">
        <v>84</v>
      </c>
      <c r="D142" s="19" t="s">
        <v>136</v>
      </c>
      <c r="F142" s="20">
        <v>1039.199951171875</v>
      </c>
      <c r="G142" s="20">
        <v>794.9000244140625</v>
      </c>
      <c r="H142" s="20">
        <v>657.7000122070312</v>
      </c>
      <c r="I142" s="20">
        <v>570.4000244140625</v>
      </c>
      <c r="J142" s="20">
        <v>484.5</v>
      </c>
      <c r="K142" s="20">
        <v>447</v>
      </c>
      <c r="L142" s="20">
        <v>424.6000061035156</v>
      </c>
      <c r="N142" s="22">
        <v>0</v>
      </c>
      <c r="O142" s="22"/>
      <c r="P142" s="38">
        <f t="shared" si="213"/>
        <v>105</v>
      </c>
      <c r="Q142" s="39">
        <f t="shared" si="213"/>
        <v>19</v>
      </c>
      <c r="R142" s="40">
        <f t="shared" si="213"/>
        <v>59.999999999983004</v>
      </c>
      <c r="T142" s="32">
        <f>IF(N142=0,1000,(P142+Q142/60+R142/3600)*N142)</f>
        <v>1000</v>
      </c>
      <c r="U142" s="31">
        <v>70.86703339534122</v>
      </c>
      <c r="V142" s="34"/>
      <c r="W142" s="34">
        <f>RANK(U142,U$138:U$148,1)</f>
        <v>7</v>
      </c>
      <c r="X142" s="35">
        <f t="shared" si="214"/>
        <v>0</v>
      </c>
      <c r="Y142" s="35">
        <f t="shared" si="214"/>
        <v>14</v>
      </c>
      <c r="Z142" s="35">
        <f t="shared" si="214"/>
        <v>40</v>
      </c>
      <c r="AA142" s="35">
        <f t="shared" si="214"/>
        <v>0</v>
      </c>
      <c r="AD142" s="57">
        <v>5</v>
      </c>
      <c r="AE142" s="58">
        <v>0</v>
      </c>
      <c r="AF142" s="58">
        <v>0</v>
      </c>
      <c r="AG142" s="59">
        <v>0</v>
      </c>
      <c r="AH142" s="1">
        <f>(AD142-X142)*24+(AE142-Y142)+(AF142-Z142)/60+(AG142-AA142)/3600+TIME_ZONE_CHANGE</f>
        <v>105.33333333333333</v>
      </c>
      <c r="AI142" s="1">
        <f>INT(AH142)</f>
        <v>105</v>
      </c>
      <c r="AJ142" s="1">
        <f>INT((AH142-AI142)*60)</f>
        <v>19</v>
      </c>
      <c r="AK142" s="1">
        <f>(AH142-AI142-AJ142/60)*3600</f>
        <v>59.999999999983004</v>
      </c>
      <c r="AL142" s="36">
        <f>INT(U142/24)</f>
        <v>2</v>
      </c>
      <c r="AM142" s="36">
        <f>INT(U142-AL142*24)</f>
        <v>22</v>
      </c>
      <c r="AN142" s="36">
        <f>INT((U142-AL142*24-AM142)*60)</f>
        <v>52</v>
      </c>
      <c r="AO142" s="37">
        <f>U142*3600-AL142*24*3600-AM142*3600-AN142*60</f>
        <v>1.3202232283947524</v>
      </c>
      <c r="AQ142" s="53">
        <v>11.293712615966797</v>
      </c>
      <c r="AS142" s="72">
        <f t="shared" si="211"/>
        <v>6.037974683544304</v>
      </c>
    </row>
    <row r="143" spans="1:45" ht="15">
      <c r="A143" s="17" t="s">
        <v>24</v>
      </c>
      <c r="B143" s="42">
        <v>10</v>
      </c>
      <c r="C143" s="18" t="s">
        <v>210</v>
      </c>
      <c r="D143" s="19" t="s">
        <v>211</v>
      </c>
      <c r="F143" s="20">
        <v>1050.5999755859375</v>
      </c>
      <c r="G143" s="20">
        <v>801</v>
      </c>
      <c r="H143" s="20">
        <v>661.2000122070312</v>
      </c>
      <c r="I143" s="20">
        <v>571.7000122070312</v>
      </c>
      <c r="J143" s="20">
        <v>484.70001220703125</v>
      </c>
      <c r="K143" s="20">
        <v>447.5</v>
      </c>
      <c r="L143" s="20">
        <v>425.70001220703125</v>
      </c>
      <c r="N143" s="22">
        <v>0</v>
      </c>
      <c r="O143" s="22"/>
      <c r="P143" s="38">
        <f t="shared" si="213"/>
        <v>105</v>
      </c>
      <c r="Q143" s="39">
        <f t="shared" si="213"/>
        <v>19</v>
      </c>
      <c r="R143" s="40">
        <f t="shared" si="213"/>
        <v>59.999999999983004</v>
      </c>
      <c r="T143" s="32">
        <f>IF(N143=0,1000,(P143+Q143/60+R143/3600)*N143)</f>
        <v>1000</v>
      </c>
      <c r="U143" s="31">
        <v>70.62022998835126</v>
      </c>
      <c r="V143" s="34"/>
      <c r="W143" s="34">
        <f>RANK(U143,U$138:U$148,1)</f>
        <v>6</v>
      </c>
      <c r="X143" s="35">
        <f t="shared" si="214"/>
        <v>0</v>
      </c>
      <c r="Y143" s="35">
        <f t="shared" si="214"/>
        <v>14</v>
      </c>
      <c r="Z143" s="35">
        <f t="shared" si="214"/>
        <v>40</v>
      </c>
      <c r="AA143" s="35">
        <f t="shared" si="214"/>
        <v>0</v>
      </c>
      <c r="AD143" s="57">
        <v>5</v>
      </c>
      <c r="AE143" s="58">
        <v>0</v>
      </c>
      <c r="AF143" s="58">
        <v>0</v>
      </c>
      <c r="AG143" s="59">
        <v>0</v>
      </c>
      <c r="AH143" s="1">
        <f>(AD143-X143)*24+(AE143-Y143)+(AF143-Z143)/60+(AG143-AA143)/3600+TIME_ZONE_CHANGE</f>
        <v>105.33333333333333</v>
      </c>
      <c r="AI143" s="1">
        <f>INT(AH143)</f>
        <v>105</v>
      </c>
      <c r="AJ143" s="1">
        <f>INT((AH143-AI143)*60)</f>
        <v>19</v>
      </c>
      <c r="AK143" s="1">
        <f>(AH143-AI143-AJ143/60)*3600</f>
        <v>59.999999999983004</v>
      </c>
      <c r="AL143" s="36">
        <f>INT(U143/24)</f>
        <v>2</v>
      </c>
      <c r="AM143" s="36">
        <f>INT(U143-AL143*24)</f>
        <v>22</v>
      </c>
      <c r="AN143" s="36">
        <f>INT((U143-AL143*24-AM143)*60)</f>
        <v>37</v>
      </c>
      <c r="AO143" s="37">
        <f>U143*3600-AL143*24*3600-AM143*3600-AN143*60</f>
        <v>12.82795806453214</v>
      </c>
      <c r="AQ143" s="53">
        <v>11.341493606567383</v>
      </c>
      <c r="AS143" s="72">
        <f t="shared" si="211"/>
        <v>6.037974683544304</v>
      </c>
    </row>
    <row r="144" spans="1:45" ht="15">
      <c r="A144" s="17" t="s">
        <v>24</v>
      </c>
      <c r="B144" s="42">
        <v>10</v>
      </c>
      <c r="C144" s="18" t="s">
        <v>345</v>
      </c>
      <c r="D144" s="19" t="s">
        <v>346</v>
      </c>
      <c r="F144" s="20">
        <v>1064.4000244140625</v>
      </c>
      <c r="G144" s="20">
        <v>809.7999877929688</v>
      </c>
      <c r="H144" s="20">
        <v>667.0999755859375</v>
      </c>
      <c r="I144" s="20">
        <v>577.2999877929688</v>
      </c>
      <c r="J144" s="20">
        <v>490</v>
      </c>
      <c r="K144" s="20">
        <v>452.1000061035156</v>
      </c>
      <c r="L144" s="20">
        <v>428.6000061035156</v>
      </c>
      <c r="N144" s="22">
        <v>0</v>
      </c>
      <c r="O144" s="22"/>
      <c r="P144" s="38">
        <f t="shared" si="213"/>
        <v>105</v>
      </c>
      <c r="Q144" s="39">
        <f t="shared" si="213"/>
        <v>19</v>
      </c>
      <c r="R144" s="40">
        <f t="shared" si="213"/>
        <v>59.999999999983004</v>
      </c>
      <c r="T144" s="32">
        <f>IF(N144=0,1000,(P144+Q144/60+R144/3600)*N144)</f>
        <v>1000</v>
      </c>
      <c r="U144" s="31">
        <v>69.93353655816577</v>
      </c>
      <c r="V144" s="34"/>
      <c r="W144" s="34">
        <f>RANK(U144,U$138:U$148,1)</f>
        <v>5</v>
      </c>
      <c r="X144" s="35">
        <f t="shared" si="214"/>
        <v>0</v>
      </c>
      <c r="Y144" s="35">
        <f t="shared" si="214"/>
        <v>14</v>
      </c>
      <c r="Z144" s="35">
        <f t="shared" si="214"/>
        <v>40</v>
      </c>
      <c r="AA144" s="35">
        <f t="shared" si="214"/>
        <v>0</v>
      </c>
      <c r="AD144" s="57">
        <v>5</v>
      </c>
      <c r="AE144" s="58">
        <v>0</v>
      </c>
      <c r="AF144" s="58">
        <v>0</v>
      </c>
      <c r="AG144" s="59">
        <v>0</v>
      </c>
      <c r="AH144" s="1">
        <f>(AD144-X144)*24+(AE144-Y144)+(AF144-Z144)/60+(AG144-AA144)/3600+TIME_ZONE_CHANGE</f>
        <v>105.33333333333333</v>
      </c>
      <c r="AI144" s="1">
        <f>INT(AH144)</f>
        <v>105</v>
      </c>
      <c r="AJ144" s="1">
        <f>INT((AH144-AI144)*60)</f>
        <v>19</v>
      </c>
      <c r="AK144" s="1">
        <f>(AH144-AI144-AJ144/60)*3600</f>
        <v>59.999999999983004</v>
      </c>
      <c r="AL144" s="36">
        <f>INT(U144/24)</f>
        <v>2</v>
      </c>
      <c r="AM144" s="36">
        <f>INT(U144-AL144*24)</f>
        <v>21</v>
      </c>
      <c r="AN144" s="36">
        <f>INT((U144-AL144*24-AM144)*60)</f>
        <v>56</v>
      </c>
      <c r="AO144" s="37">
        <f>U144*3600-AL144*24*3600-AM144*3600-AN144*60</f>
        <v>0.7316093967820052</v>
      </c>
      <c r="AQ144" s="53">
        <v>11.476824760437012</v>
      </c>
      <c r="AS144" s="72">
        <f t="shared" si="211"/>
        <v>6.037974683544304</v>
      </c>
    </row>
    <row r="145" spans="1:45" ht="15">
      <c r="A145" s="17" t="s">
        <v>24</v>
      </c>
      <c r="B145" s="42">
        <v>10</v>
      </c>
      <c r="C145" s="18" t="s">
        <v>85</v>
      </c>
      <c r="D145" s="19" t="s">
        <v>135</v>
      </c>
      <c r="F145" s="20">
        <v>1108.0999755859375</v>
      </c>
      <c r="G145" s="20">
        <v>838.2000122070312</v>
      </c>
      <c r="H145" s="20">
        <v>685.2000122070312</v>
      </c>
      <c r="I145" s="20">
        <v>586.2000122070312</v>
      </c>
      <c r="J145" s="20">
        <v>484.6000061035156</v>
      </c>
      <c r="K145" s="20">
        <v>436.8999938964844</v>
      </c>
      <c r="L145" s="20">
        <v>407.29998779296875</v>
      </c>
      <c r="N145" s="22">
        <v>0</v>
      </c>
      <c r="O145" s="22"/>
      <c r="P145" s="38">
        <f t="shared" si="213"/>
        <v>105</v>
      </c>
      <c r="Q145" s="39">
        <f t="shared" si="213"/>
        <v>19</v>
      </c>
      <c r="R145" s="40">
        <f t="shared" si="213"/>
        <v>59.999999999983004</v>
      </c>
      <c r="T145" s="32">
        <f>IF(N145=0,1000,(P145+Q145/60+R145/3600)*N145)</f>
        <v>1000</v>
      </c>
      <c r="U145" s="31">
        <v>68.6806486055113</v>
      </c>
      <c r="V145" s="34"/>
      <c r="W145" s="34">
        <f>RANK(U145,U$138:U$148,1)</f>
        <v>4</v>
      </c>
      <c r="X145" s="35">
        <f t="shared" si="214"/>
        <v>0</v>
      </c>
      <c r="Y145" s="35">
        <f t="shared" si="214"/>
        <v>14</v>
      </c>
      <c r="Z145" s="35">
        <f t="shared" si="214"/>
        <v>40</v>
      </c>
      <c r="AA145" s="35">
        <f t="shared" si="214"/>
        <v>0</v>
      </c>
      <c r="AD145" s="57">
        <v>5</v>
      </c>
      <c r="AE145" s="58">
        <v>0</v>
      </c>
      <c r="AF145" s="58">
        <v>0</v>
      </c>
      <c r="AG145" s="59">
        <v>0</v>
      </c>
      <c r="AH145" s="1">
        <f>(AD145-X145)*24+(AE145-Y145)+(AF145-Z145)/60+(AG145-AA145)/3600+TIME_ZONE_CHANGE</f>
        <v>105.33333333333333</v>
      </c>
      <c r="AI145" s="1">
        <f>INT(AH145)</f>
        <v>105</v>
      </c>
      <c r="AJ145" s="1">
        <f>INT((AH145-AI145)*60)</f>
        <v>19</v>
      </c>
      <c r="AK145" s="1">
        <f>(AH145-AI145-AJ145/60)*3600</f>
        <v>59.999999999983004</v>
      </c>
      <c r="AL145" s="36">
        <f>INT(U145/24)</f>
        <v>2</v>
      </c>
      <c r="AM145" s="36">
        <f>INT(U145-AL145*24)</f>
        <v>20</v>
      </c>
      <c r="AN145" s="36">
        <f>INT((U145-AL145*24-AM145)*60)</f>
        <v>40</v>
      </c>
      <c r="AO145" s="37">
        <f>U145*3600-AL145*24*3600-AM145*3600-AN145*60</f>
        <v>50.33497984067071</v>
      </c>
      <c r="AQ145" s="53">
        <v>11.733646392822266</v>
      </c>
      <c r="AS145" s="72">
        <f t="shared" si="211"/>
        <v>6.037974683544304</v>
      </c>
    </row>
    <row r="146" spans="1:45" ht="15">
      <c r="A146" s="17" t="s">
        <v>24</v>
      </c>
      <c r="B146" s="42">
        <v>10</v>
      </c>
      <c r="C146" s="18" t="s">
        <v>347</v>
      </c>
      <c r="D146" s="19" t="s">
        <v>348</v>
      </c>
      <c r="F146" s="20">
        <v>1083.699951171875</v>
      </c>
      <c r="G146" s="20">
        <v>827.7999877929688</v>
      </c>
      <c r="H146" s="20">
        <v>684.2000122070312</v>
      </c>
      <c r="I146" s="20">
        <v>592.9000244140625</v>
      </c>
      <c r="J146" s="20">
        <v>504.20001220703125</v>
      </c>
      <c r="K146" s="20">
        <v>467.20001220703125</v>
      </c>
      <c r="L146" s="20">
        <v>446.29998779296875</v>
      </c>
      <c r="N146" s="22">
        <v>0</v>
      </c>
      <c r="O146" s="22"/>
      <c r="P146" s="38">
        <f aca="true" t="shared" si="215" ref="P146:R148">AI146</f>
        <v>105</v>
      </c>
      <c r="Q146" s="39">
        <f t="shared" si="215"/>
        <v>19</v>
      </c>
      <c r="R146" s="40">
        <f t="shared" si="215"/>
        <v>59.999999999983004</v>
      </c>
      <c r="T146" s="32">
        <f t="shared" si="201"/>
        <v>1000</v>
      </c>
      <c r="U146" s="31">
        <v>67.97715726096187</v>
      </c>
      <c r="V146" s="34"/>
      <c r="W146" s="34">
        <f t="shared" si="202"/>
        <v>3</v>
      </c>
      <c r="X146" s="35">
        <f t="shared" si="212"/>
        <v>0</v>
      </c>
      <c r="Y146" s="35">
        <f t="shared" si="212"/>
        <v>14</v>
      </c>
      <c r="Z146" s="35">
        <f t="shared" si="212"/>
        <v>40</v>
      </c>
      <c r="AA146" s="35">
        <f t="shared" si="212"/>
        <v>0</v>
      </c>
      <c r="AD146" s="57">
        <v>5</v>
      </c>
      <c r="AE146" s="58">
        <v>0</v>
      </c>
      <c r="AF146" s="58">
        <v>0</v>
      </c>
      <c r="AG146" s="59">
        <v>0</v>
      </c>
      <c r="AH146" s="1">
        <f t="shared" si="203"/>
        <v>105.33333333333333</v>
      </c>
      <c r="AI146" s="1">
        <f t="shared" si="204"/>
        <v>105</v>
      </c>
      <c r="AJ146" s="1">
        <f t="shared" si="205"/>
        <v>19</v>
      </c>
      <c r="AK146" s="1">
        <f t="shared" si="206"/>
        <v>59.999999999983004</v>
      </c>
      <c r="AL146" s="36">
        <f t="shared" si="207"/>
        <v>2</v>
      </c>
      <c r="AM146" s="36">
        <f t="shared" si="208"/>
        <v>19</v>
      </c>
      <c r="AN146" s="36">
        <f t="shared" si="209"/>
        <v>58</v>
      </c>
      <c r="AO146" s="37">
        <f t="shared" si="210"/>
        <v>37.76613946273574</v>
      </c>
      <c r="AQ146" s="53">
        <v>11.88414478302002</v>
      </c>
      <c r="AS146" s="72">
        <f t="shared" si="211"/>
        <v>6.037974683544304</v>
      </c>
    </row>
    <row r="147" spans="1:45" ht="15">
      <c r="A147" s="17" t="s">
        <v>24</v>
      </c>
      <c r="B147" s="42">
        <v>10</v>
      </c>
      <c r="C147" s="18" t="s">
        <v>349</v>
      </c>
      <c r="D147" s="19" t="s">
        <v>350</v>
      </c>
      <c r="F147" s="20">
        <v>1091.4000244140625</v>
      </c>
      <c r="G147" s="20">
        <v>831.7999877929688</v>
      </c>
      <c r="H147" s="20">
        <v>685.9000244140625</v>
      </c>
      <c r="I147" s="20">
        <v>593.0999755859375</v>
      </c>
      <c r="J147" s="20">
        <v>501.3999938964844</v>
      </c>
      <c r="K147" s="20">
        <v>459.70001220703125</v>
      </c>
      <c r="L147" s="20">
        <v>432.70001220703125</v>
      </c>
      <c r="N147" s="22">
        <v>0</v>
      </c>
      <c r="O147" s="22"/>
      <c r="P147" s="38">
        <f t="shared" si="215"/>
        <v>105</v>
      </c>
      <c r="Q147" s="39">
        <f t="shared" si="215"/>
        <v>19</v>
      </c>
      <c r="R147" s="40">
        <f t="shared" si="215"/>
        <v>59.999999999983004</v>
      </c>
      <c r="T147" s="32">
        <f t="shared" si="201"/>
        <v>1000</v>
      </c>
      <c r="U147" s="31">
        <v>67.94353206365462</v>
      </c>
      <c r="V147" s="34"/>
      <c r="W147" s="34">
        <f t="shared" si="202"/>
        <v>2</v>
      </c>
      <c r="X147" s="35">
        <f t="shared" si="212"/>
        <v>0</v>
      </c>
      <c r="Y147" s="35">
        <f t="shared" si="212"/>
        <v>14</v>
      </c>
      <c r="Z147" s="35">
        <f t="shared" si="212"/>
        <v>40</v>
      </c>
      <c r="AA147" s="35">
        <f t="shared" si="212"/>
        <v>0</v>
      </c>
      <c r="AD147" s="57">
        <v>5</v>
      </c>
      <c r="AE147" s="58">
        <v>0</v>
      </c>
      <c r="AF147" s="58">
        <v>0</v>
      </c>
      <c r="AG147" s="59">
        <v>0</v>
      </c>
      <c r="AH147" s="1">
        <f t="shared" si="203"/>
        <v>105.33333333333333</v>
      </c>
      <c r="AI147" s="1">
        <f t="shared" si="204"/>
        <v>105</v>
      </c>
      <c r="AJ147" s="1">
        <f t="shared" si="205"/>
        <v>19</v>
      </c>
      <c r="AK147" s="1">
        <f t="shared" si="206"/>
        <v>59.999999999983004</v>
      </c>
      <c r="AL147" s="36">
        <f t="shared" si="207"/>
        <v>2</v>
      </c>
      <c r="AM147" s="36">
        <f t="shared" si="208"/>
        <v>19</v>
      </c>
      <c r="AN147" s="36">
        <f t="shared" si="209"/>
        <v>56</v>
      </c>
      <c r="AO147" s="37">
        <f t="shared" si="210"/>
        <v>36.71542915661121</v>
      </c>
      <c r="AQ147" s="53">
        <v>11.891462326049805</v>
      </c>
      <c r="AS147" s="72">
        <f t="shared" si="211"/>
        <v>6.037974683544304</v>
      </c>
    </row>
    <row r="148" spans="1:45" ht="15">
      <c r="A148" s="17" t="s">
        <v>24</v>
      </c>
      <c r="B148" s="42">
        <v>10</v>
      </c>
      <c r="C148" s="18" t="s">
        <v>351</v>
      </c>
      <c r="D148" s="19" t="s">
        <v>352</v>
      </c>
      <c r="F148" s="20">
        <v>1155.9000244140625</v>
      </c>
      <c r="G148" s="20">
        <v>879.9000244140625</v>
      </c>
      <c r="H148" s="20">
        <v>725.2000122070312</v>
      </c>
      <c r="I148" s="20">
        <v>626.7000122070312</v>
      </c>
      <c r="J148" s="20">
        <v>530.2000122070312</v>
      </c>
      <c r="K148" s="20">
        <v>487.29998779296875</v>
      </c>
      <c r="L148" s="20">
        <v>460.3999938964844</v>
      </c>
      <c r="N148" s="22">
        <v>0</v>
      </c>
      <c r="O148" s="22"/>
      <c r="P148" s="50">
        <f t="shared" si="215"/>
        <v>105</v>
      </c>
      <c r="Q148" s="51">
        <f t="shared" si="215"/>
        <v>19</v>
      </c>
      <c r="R148" s="52">
        <f t="shared" si="215"/>
        <v>59.999999999983004</v>
      </c>
      <c r="T148" s="32">
        <f t="shared" si="201"/>
        <v>1000</v>
      </c>
      <c r="U148" s="31">
        <v>64.02063134232658</v>
      </c>
      <c r="V148" s="34"/>
      <c r="W148" s="34">
        <f t="shared" si="202"/>
        <v>1</v>
      </c>
      <c r="X148" s="35">
        <f t="shared" si="212"/>
        <v>0</v>
      </c>
      <c r="Y148" s="35">
        <f t="shared" si="212"/>
        <v>14</v>
      </c>
      <c r="Z148" s="35">
        <f t="shared" si="212"/>
        <v>40</v>
      </c>
      <c r="AA148" s="35">
        <f t="shared" si="212"/>
        <v>0</v>
      </c>
      <c r="AD148" s="60">
        <v>5</v>
      </c>
      <c r="AE148" s="61">
        <v>0</v>
      </c>
      <c r="AF148" s="61">
        <v>0</v>
      </c>
      <c r="AG148" s="62">
        <v>0</v>
      </c>
      <c r="AH148" s="1">
        <f t="shared" si="203"/>
        <v>105.33333333333333</v>
      </c>
      <c r="AI148" s="1">
        <f t="shared" si="204"/>
        <v>105</v>
      </c>
      <c r="AJ148" s="1">
        <f t="shared" si="205"/>
        <v>19</v>
      </c>
      <c r="AK148" s="1">
        <f t="shared" si="206"/>
        <v>59.999999999983004</v>
      </c>
      <c r="AL148" s="36">
        <f t="shared" si="207"/>
        <v>2</v>
      </c>
      <c r="AM148" s="36">
        <f t="shared" si="208"/>
        <v>16</v>
      </c>
      <c r="AN148" s="36">
        <f t="shared" si="209"/>
        <v>1</v>
      </c>
      <c r="AO148" s="37">
        <f t="shared" si="210"/>
        <v>14.272832375689177</v>
      </c>
      <c r="AQ148" s="53">
        <v>12.840245246887207</v>
      </c>
      <c r="AS148" s="72">
        <f t="shared" si="211"/>
        <v>6.037974683544304</v>
      </c>
    </row>
    <row r="149" spans="1:43" ht="15">
      <c r="A149" s="17"/>
      <c r="B149" s="42"/>
      <c r="F149" s="20"/>
      <c r="G149" s="20"/>
      <c r="H149" s="20"/>
      <c r="I149" s="20"/>
      <c r="J149" s="20"/>
      <c r="K149" s="20"/>
      <c r="L149" s="20"/>
      <c r="N149" s="22"/>
      <c r="O149" s="22"/>
      <c r="P149" s="22"/>
      <c r="Q149" s="22"/>
      <c r="R149" s="22"/>
      <c r="T149" s="32"/>
      <c r="U149" s="31"/>
      <c r="V149" s="34"/>
      <c r="W149" s="34"/>
      <c r="X149" s="35"/>
      <c r="Y149" s="35"/>
      <c r="Z149" s="35"/>
      <c r="AA149" s="35"/>
      <c r="AQ149" s="53"/>
    </row>
    <row r="150" spans="1:43" ht="15">
      <c r="A150" s="8"/>
      <c r="B150" s="10"/>
      <c r="C150" s="9"/>
      <c r="D150" s="10" t="s">
        <v>3</v>
      </c>
      <c r="E150" s="9"/>
      <c r="F150" s="74" t="s">
        <v>4</v>
      </c>
      <c r="G150" s="74"/>
      <c r="H150" s="74"/>
      <c r="I150" s="74"/>
      <c r="J150" s="74"/>
      <c r="K150" s="74"/>
      <c r="L150" s="74"/>
      <c r="M150" s="9"/>
      <c r="N150" s="10" t="s">
        <v>5</v>
      </c>
      <c r="O150" s="22"/>
      <c r="P150" s="12" t="s">
        <v>6</v>
      </c>
      <c r="Q150" s="7"/>
      <c r="R150" s="5"/>
      <c r="T150" s="5" t="s">
        <v>7</v>
      </c>
      <c r="U150" s="5" t="s">
        <v>8</v>
      </c>
      <c r="V150" s="6" t="s">
        <v>5</v>
      </c>
      <c r="W150" s="6" t="s">
        <v>57</v>
      </c>
      <c r="X150" s="5" t="s">
        <v>76</v>
      </c>
      <c r="AD150" s="46" t="s">
        <v>77</v>
      </c>
      <c r="AE150" s="46"/>
      <c r="AF150" s="46"/>
      <c r="AG150" s="46"/>
      <c r="AH150" s="45" t="s">
        <v>87</v>
      </c>
      <c r="AI150" s="46" t="s">
        <v>75</v>
      </c>
      <c r="AJ150" s="46"/>
      <c r="AK150" s="46"/>
      <c r="AL150" s="46" t="s">
        <v>74</v>
      </c>
      <c r="AM150" s="46"/>
      <c r="AN150" s="46"/>
      <c r="AO150" s="46"/>
      <c r="AQ150" s="53"/>
    </row>
    <row r="151" spans="1:43" ht="15">
      <c r="A151" s="13" t="s">
        <v>9</v>
      </c>
      <c r="B151" s="14" t="s">
        <v>73</v>
      </c>
      <c r="C151" s="14" t="s">
        <v>10</v>
      </c>
      <c r="D151" s="14" t="s">
        <v>11</v>
      </c>
      <c r="E151" s="14" t="s">
        <v>12</v>
      </c>
      <c r="F151" s="14" t="s">
        <v>13</v>
      </c>
      <c r="G151" s="14" t="s">
        <v>14</v>
      </c>
      <c r="H151" s="14" t="s">
        <v>15</v>
      </c>
      <c r="I151" s="14" t="s">
        <v>16</v>
      </c>
      <c r="J151" s="14" t="s">
        <v>17</v>
      </c>
      <c r="K151" s="14" t="s">
        <v>18</v>
      </c>
      <c r="L151" s="14" t="s">
        <v>19</v>
      </c>
      <c r="M151" s="14"/>
      <c r="N151" s="14" t="s">
        <v>20</v>
      </c>
      <c r="O151" s="22"/>
      <c r="P151" s="6" t="s">
        <v>21</v>
      </c>
      <c r="Q151" s="16" t="s">
        <v>22</v>
      </c>
      <c r="R151" s="6" t="s">
        <v>23</v>
      </c>
      <c r="T151" s="6" t="s">
        <v>21</v>
      </c>
      <c r="U151" s="6" t="s">
        <v>21</v>
      </c>
      <c r="V151" s="6" t="s">
        <v>56</v>
      </c>
      <c r="W151" s="6" t="s">
        <v>56</v>
      </c>
      <c r="X151" s="6" t="s">
        <v>69</v>
      </c>
      <c r="Y151" s="6" t="s">
        <v>70</v>
      </c>
      <c r="Z151" s="6" t="s">
        <v>71</v>
      </c>
      <c r="AA151" s="6" t="s">
        <v>72</v>
      </c>
      <c r="AD151" s="45" t="s">
        <v>65</v>
      </c>
      <c r="AE151" s="45" t="s">
        <v>66</v>
      </c>
      <c r="AF151" s="45" t="s">
        <v>67</v>
      </c>
      <c r="AG151" s="45" t="s">
        <v>68</v>
      </c>
      <c r="AH151" s="46" t="s">
        <v>88</v>
      </c>
      <c r="AI151" s="46" t="s">
        <v>66</v>
      </c>
      <c r="AJ151" s="46" t="s">
        <v>67</v>
      </c>
      <c r="AK151" s="46" t="s">
        <v>68</v>
      </c>
      <c r="AL151" s="45" t="s">
        <v>65</v>
      </c>
      <c r="AM151" s="45" t="s">
        <v>66</v>
      </c>
      <c r="AN151" s="45" t="s">
        <v>67</v>
      </c>
      <c r="AO151" s="45" t="s">
        <v>68</v>
      </c>
      <c r="AQ151" s="53"/>
    </row>
    <row r="152" spans="1:118" ht="15">
      <c r="A152" s="17" t="s">
        <v>24</v>
      </c>
      <c r="B152" s="42">
        <v>11</v>
      </c>
      <c r="C152" s="18" t="s">
        <v>353</v>
      </c>
      <c r="D152" s="19" t="s">
        <v>354</v>
      </c>
      <c r="F152" s="20">
        <v>928.7999877929688</v>
      </c>
      <c r="G152" s="20">
        <v>708.2000122070312</v>
      </c>
      <c r="H152" s="20">
        <v>583.7999877929688</v>
      </c>
      <c r="I152" s="20">
        <v>503.70001220703125</v>
      </c>
      <c r="J152" s="20">
        <v>424.5</v>
      </c>
      <c r="K152" s="20">
        <v>389.6000061035156</v>
      </c>
      <c r="L152" s="20">
        <v>368.3999938964844</v>
      </c>
      <c r="N152" s="22">
        <v>0</v>
      </c>
      <c r="O152" s="21"/>
      <c r="P152" s="47">
        <f aca="true" t="shared" si="216" ref="P152:P161">AI152</f>
        <v>105</v>
      </c>
      <c r="Q152" s="48">
        <f aca="true" t="shared" si="217" ref="Q152:Q161">AJ152</f>
        <v>10</v>
      </c>
      <c r="R152" s="49">
        <f aca="true" t="shared" si="218" ref="R152:R161">AK152</f>
        <v>1.708633234898116E-11</v>
      </c>
      <c r="T152" s="32">
        <f aca="true" t="shared" si="219" ref="T152:T161">IF(N152=0,1000,(P152+Q152/60+R152/3600)*N152)</f>
        <v>1000</v>
      </c>
      <c r="U152" s="31">
        <v>80.07584350634411</v>
      </c>
      <c r="V152" s="34"/>
      <c r="W152" s="34">
        <f aca="true" t="shared" si="220" ref="W152:W161">RANK(U152,U$152:U$161,1)</f>
        <v>10</v>
      </c>
      <c r="X152" s="36">
        <v>0</v>
      </c>
      <c r="Y152" s="36">
        <v>14</v>
      </c>
      <c r="Z152" s="36">
        <v>50</v>
      </c>
      <c r="AA152" s="36">
        <v>0</v>
      </c>
      <c r="AB152" s="3"/>
      <c r="AC152" s="3"/>
      <c r="AD152" s="54">
        <v>5</v>
      </c>
      <c r="AE152" s="55">
        <v>0</v>
      </c>
      <c r="AF152" s="55">
        <v>0</v>
      </c>
      <c r="AG152" s="56">
        <v>0</v>
      </c>
      <c r="AH152" s="1">
        <f aca="true" t="shared" si="221" ref="AH152:AH161">(AD152-X152)*24+(AE152-Y152)+(AF152-Z152)/60+(AG152-AA152)/3600+TIME_ZONE_CHANGE</f>
        <v>105.16666666666667</v>
      </c>
      <c r="AI152" s="1">
        <f aca="true" t="shared" si="222" ref="AI152:AI161">INT(AH152)</f>
        <v>105</v>
      </c>
      <c r="AJ152" s="1">
        <f aca="true" t="shared" si="223" ref="AJ152:AJ161">INT((AH152-AI152)*60)</f>
        <v>10</v>
      </c>
      <c r="AK152" s="1">
        <f aca="true" t="shared" si="224" ref="AK152:AK161">(AH152-AI152-AJ152/60)*3600</f>
        <v>1.708633234898116E-11</v>
      </c>
      <c r="AL152" s="36">
        <f aca="true" t="shared" si="225" ref="AL152:AL161">INT(U152/24)</f>
        <v>3</v>
      </c>
      <c r="AM152" s="36">
        <f aca="true" t="shared" si="226" ref="AM152:AM161">INT(U152-AL152*24)</f>
        <v>8</v>
      </c>
      <c r="AN152" s="36">
        <f aca="true" t="shared" si="227" ref="AN152:AN161">INT((U152-AL152*24-AM152)*60)</f>
        <v>4</v>
      </c>
      <c r="AO152" s="37">
        <f aca="true" t="shared" si="228" ref="AO152:AO161">U152*3600-AL152*24*3600-AM152*3600-AN152*60</f>
        <v>33.036622838815674</v>
      </c>
      <c r="AP152" s="3"/>
      <c r="AQ152" s="53">
        <v>9.746637344360352</v>
      </c>
      <c r="AR152" s="3"/>
      <c r="AS152" s="72">
        <f aca="true" t="shared" si="229" ref="AS152:AS161">636/AH152</f>
        <v>6.047543581616481</v>
      </c>
      <c r="AT152" s="3"/>
      <c r="AU152" s="3"/>
      <c r="AV152" s="2"/>
      <c r="AW152" s="2"/>
      <c r="AX152" s="2"/>
      <c r="AY152" s="3"/>
      <c r="AZ152" s="3"/>
      <c r="BA152" s="3"/>
      <c r="BB152" s="3"/>
      <c r="BC152" s="3"/>
      <c r="BD152" s="3"/>
      <c r="BE152" s="3"/>
      <c r="BF152" s="2"/>
      <c r="BG152" s="2"/>
      <c r="BH152" s="3"/>
      <c r="BI152" s="3"/>
      <c r="BJ152" s="3"/>
      <c r="BK152" s="3"/>
      <c r="BL152" s="3"/>
      <c r="BM152" s="3"/>
      <c r="BN152" s="3"/>
      <c r="BO152" s="2"/>
      <c r="BP152" s="2"/>
      <c r="BQ152" s="3"/>
      <c r="BR152" s="3"/>
      <c r="BS152" s="3"/>
      <c r="BT152" s="3"/>
      <c r="BU152" s="3"/>
      <c r="BV152" s="3"/>
      <c r="BW152" s="3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</row>
    <row r="153" spans="1:118" ht="15">
      <c r="A153" s="17" t="s">
        <v>24</v>
      </c>
      <c r="B153" s="42">
        <v>11</v>
      </c>
      <c r="C153" s="18" t="s">
        <v>355</v>
      </c>
      <c r="D153" s="19" t="s">
        <v>356</v>
      </c>
      <c r="F153" s="20">
        <v>936</v>
      </c>
      <c r="G153" s="20">
        <v>713.5999755859375</v>
      </c>
      <c r="H153" s="20">
        <v>588</v>
      </c>
      <c r="I153" s="20">
        <v>507.20001220703125</v>
      </c>
      <c r="J153" s="20">
        <v>425.3999938964844</v>
      </c>
      <c r="K153" s="20">
        <v>385.6000061035156</v>
      </c>
      <c r="L153" s="20">
        <v>358.5</v>
      </c>
      <c r="N153" s="22">
        <v>0</v>
      </c>
      <c r="O153" s="21"/>
      <c r="P153" s="38">
        <f t="shared" si="216"/>
        <v>105</v>
      </c>
      <c r="Q153" s="39">
        <f t="shared" si="217"/>
        <v>10</v>
      </c>
      <c r="R153" s="40">
        <f t="shared" si="218"/>
        <v>1.708633234898116E-11</v>
      </c>
      <c r="T153" s="32">
        <f t="shared" si="219"/>
        <v>1000</v>
      </c>
      <c r="U153" s="31">
        <v>79.50128610027255</v>
      </c>
      <c r="V153" s="34"/>
      <c r="W153" s="34">
        <f t="shared" si="220"/>
        <v>9</v>
      </c>
      <c r="X153" s="35">
        <f>X152</f>
        <v>0</v>
      </c>
      <c r="Y153" s="35">
        <f aca="true" t="shared" si="230" ref="Y153:Y161">Y152</f>
        <v>14</v>
      </c>
      <c r="Z153" s="35">
        <f aca="true" t="shared" si="231" ref="Z153:Z161">Z152</f>
        <v>50</v>
      </c>
      <c r="AA153" s="35">
        <f aca="true" t="shared" si="232" ref="AA153:AA161">AA152</f>
        <v>0</v>
      </c>
      <c r="AB153" s="3"/>
      <c r="AC153" s="3"/>
      <c r="AD153" s="57">
        <v>5</v>
      </c>
      <c r="AE153" s="58">
        <v>0</v>
      </c>
      <c r="AF153" s="58">
        <v>0</v>
      </c>
      <c r="AG153" s="59">
        <v>0</v>
      </c>
      <c r="AH153" s="1">
        <f t="shared" si="221"/>
        <v>105.16666666666667</v>
      </c>
      <c r="AI153" s="1">
        <f t="shared" si="222"/>
        <v>105</v>
      </c>
      <c r="AJ153" s="1">
        <f t="shared" si="223"/>
        <v>10</v>
      </c>
      <c r="AK153" s="1">
        <f t="shared" si="224"/>
        <v>1.708633234898116E-11</v>
      </c>
      <c r="AL153" s="36">
        <f t="shared" si="225"/>
        <v>3</v>
      </c>
      <c r="AM153" s="36">
        <f t="shared" si="226"/>
        <v>7</v>
      </c>
      <c r="AN153" s="36">
        <f t="shared" si="227"/>
        <v>30</v>
      </c>
      <c r="AO153" s="37">
        <f t="shared" si="228"/>
        <v>4.629960981197655</v>
      </c>
      <c r="AP153" s="3"/>
      <c r="AQ153" s="53">
        <v>9.832498550415039</v>
      </c>
      <c r="AR153" s="3"/>
      <c r="AS153" s="72">
        <f t="shared" si="229"/>
        <v>6.047543581616481</v>
      </c>
      <c r="AT153" s="3"/>
      <c r="AU153" s="3"/>
      <c r="AV153" s="2"/>
      <c r="AW153" s="2"/>
      <c r="AX153" s="2"/>
      <c r="AY153" s="3"/>
      <c r="AZ153" s="3"/>
      <c r="BA153" s="3"/>
      <c r="BB153" s="3"/>
      <c r="BC153" s="3"/>
      <c r="BD153" s="3"/>
      <c r="BE153" s="3"/>
      <c r="BF153" s="2"/>
      <c r="BG153" s="2"/>
      <c r="BH153" s="3"/>
      <c r="BI153" s="3"/>
      <c r="BJ153" s="3"/>
      <c r="BK153" s="3"/>
      <c r="BL153" s="3"/>
      <c r="BM153" s="3"/>
      <c r="BN153" s="3"/>
      <c r="BO153" s="2"/>
      <c r="BP153" s="2"/>
      <c r="BQ153" s="3"/>
      <c r="BR153" s="3"/>
      <c r="BS153" s="3"/>
      <c r="BT153" s="3"/>
      <c r="BU153" s="3"/>
      <c r="BV153" s="3"/>
      <c r="BW153" s="3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</row>
    <row r="154" spans="1:118" ht="15">
      <c r="A154" s="17" t="s">
        <v>24</v>
      </c>
      <c r="B154" s="42">
        <v>11</v>
      </c>
      <c r="C154" s="18" t="s">
        <v>142</v>
      </c>
      <c r="D154" s="19" t="s">
        <v>143</v>
      </c>
      <c r="F154" s="20">
        <v>958.4000244140625</v>
      </c>
      <c r="G154" s="20">
        <v>725.2999877929688</v>
      </c>
      <c r="H154" s="20">
        <v>593.5</v>
      </c>
      <c r="I154" s="20">
        <v>508.1000061035156</v>
      </c>
      <c r="J154" s="20">
        <v>422.70001220703125</v>
      </c>
      <c r="K154" s="20">
        <v>383.70001220703125</v>
      </c>
      <c r="L154" s="20">
        <v>359.1000061035156</v>
      </c>
      <c r="N154" s="22">
        <v>0</v>
      </c>
      <c r="O154" s="21"/>
      <c r="P154" s="38">
        <f t="shared" si="216"/>
        <v>105</v>
      </c>
      <c r="Q154" s="39">
        <f t="shared" si="217"/>
        <v>10</v>
      </c>
      <c r="R154" s="40">
        <f t="shared" si="218"/>
        <v>1.708633234898116E-11</v>
      </c>
      <c r="T154" s="32">
        <f t="shared" si="219"/>
        <v>1000</v>
      </c>
      <c r="U154" s="31">
        <v>78.74966582127173</v>
      </c>
      <c r="V154" s="34"/>
      <c r="W154" s="34">
        <f t="shared" si="220"/>
        <v>8</v>
      </c>
      <c r="X154" s="35">
        <f aca="true" t="shared" si="233" ref="X154:X161">X153</f>
        <v>0</v>
      </c>
      <c r="Y154" s="35">
        <f t="shared" si="230"/>
        <v>14</v>
      </c>
      <c r="Z154" s="35">
        <f t="shared" si="231"/>
        <v>50</v>
      </c>
      <c r="AA154" s="35">
        <f t="shared" si="232"/>
        <v>0</v>
      </c>
      <c r="AB154" s="3"/>
      <c r="AC154" s="3"/>
      <c r="AD154" s="57">
        <v>5</v>
      </c>
      <c r="AE154" s="58">
        <v>0</v>
      </c>
      <c r="AF154" s="58">
        <v>0</v>
      </c>
      <c r="AG154" s="59">
        <v>0</v>
      </c>
      <c r="AH154" s="1">
        <f t="shared" si="221"/>
        <v>105.16666666666667</v>
      </c>
      <c r="AI154" s="1">
        <f t="shared" si="222"/>
        <v>105</v>
      </c>
      <c r="AJ154" s="1">
        <f t="shared" si="223"/>
        <v>10</v>
      </c>
      <c r="AK154" s="1">
        <f t="shared" si="224"/>
        <v>1.708633234898116E-11</v>
      </c>
      <c r="AL154" s="36">
        <f t="shared" si="225"/>
        <v>3</v>
      </c>
      <c r="AM154" s="36">
        <f t="shared" si="226"/>
        <v>6</v>
      </c>
      <c r="AN154" s="36">
        <f t="shared" si="227"/>
        <v>44</v>
      </c>
      <c r="AO154" s="37">
        <f t="shared" si="228"/>
        <v>58.7969565782696</v>
      </c>
      <c r="AP154" s="3"/>
      <c r="AQ154" s="53">
        <v>9.946829795837402</v>
      </c>
      <c r="AR154" s="3"/>
      <c r="AS154" s="72">
        <f t="shared" si="229"/>
        <v>6.047543581616481</v>
      </c>
      <c r="AT154" s="3"/>
      <c r="AU154" s="3"/>
      <c r="AV154" s="2"/>
      <c r="AW154" s="2"/>
      <c r="AX154" s="2"/>
      <c r="AY154" s="3"/>
      <c r="AZ154" s="3"/>
      <c r="BA154" s="3"/>
      <c r="BB154" s="3"/>
      <c r="BC154" s="3"/>
      <c r="BD154" s="3"/>
      <c r="BE154" s="3"/>
      <c r="BF154" s="2"/>
      <c r="BG154" s="2"/>
      <c r="BH154" s="3"/>
      <c r="BI154" s="3"/>
      <c r="BJ154" s="3"/>
      <c r="BK154" s="3"/>
      <c r="BL154" s="3"/>
      <c r="BM154" s="3"/>
      <c r="BN154" s="3"/>
      <c r="BO154" s="2"/>
      <c r="BP154" s="2"/>
      <c r="BQ154" s="3"/>
      <c r="BR154" s="3"/>
      <c r="BS154" s="3"/>
      <c r="BT154" s="3"/>
      <c r="BU154" s="3"/>
      <c r="BV154" s="3"/>
      <c r="BW154" s="3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</row>
    <row r="155" spans="1:118" ht="15">
      <c r="A155" s="17" t="s">
        <v>24</v>
      </c>
      <c r="B155" s="42">
        <v>11</v>
      </c>
      <c r="C155" s="18" t="s">
        <v>25</v>
      </c>
      <c r="D155" s="19" t="s">
        <v>144</v>
      </c>
      <c r="F155" s="20">
        <v>965.0999755859375</v>
      </c>
      <c r="G155" s="20">
        <v>730.0999755859375</v>
      </c>
      <c r="H155" s="20">
        <v>598.2000122070312</v>
      </c>
      <c r="I155" s="20">
        <v>512.5999755859375</v>
      </c>
      <c r="J155" s="20">
        <v>429.1000061035156</v>
      </c>
      <c r="K155" s="20">
        <v>393.3999938964844</v>
      </c>
      <c r="L155" s="20">
        <v>372.5</v>
      </c>
      <c r="N155" s="22">
        <v>0</v>
      </c>
      <c r="O155" s="21"/>
      <c r="P155" s="38">
        <f t="shared" si="216"/>
        <v>105</v>
      </c>
      <c r="Q155" s="39">
        <f t="shared" si="217"/>
        <v>10</v>
      </c>
      <c r="R155" s="40">
        <f t="shared" si="218"/>
        <v>1.708633234898116E-11</v>
      </c>
      <c r="T155" s="32">
        <f t="shared" si="219"/>
        <v>1000</v>
      </c>
      <c r="U155" s="31">
        <v>78.15405795839565</v>
      </c>
      <c r="V155" s="34"/>
      <c r="W155" s="34">
        <f t="shared" si="220"/>
        <v>7</v>
      </c>
      <c r="X155" s="35">
        <f t="shared" si="233"/>
        <v>0</v>
      </c>
      <c r="Y155" s="35">
        <f t="shared" si="230"/>
        <v>14</v>
      </c>
      <c r="Z155" s="35">
        <f t="shared" si="231"/>
        <v>50</v>
      </c>
      <c r="AA155" s="35">
        <f t="shared" si="232"/>
        <v>0</v>
      </c>
      <c r="AB155" s="3"/>
      <c r="AC155" s="3"/>
      <c r="AD155" s="57">
        <v>5</v>
      </c>
      <c r="AE155" s="58">
        <v>0</v>
      </c>
      <c r="AF155" s="58">
        <v>0</v>
      </c>
      <c r="AG155" s="59">
        <v>0</v>
      </c>
      <c r="AH155" s="1">
        <f t="shared" si="221"/>
        <v>105.16666666666667</v>
      </c>
      <c r="AI155" s="1">
        <f t="shared" si="222"/>
        <v>105</v>
      </c>
      <c r="AJ155" s="1">
        <f t="shared" si="223"/>
        <v>10</v>
      </c>
      <c r="AK155" s="1">
        <f t="shared" si="224"/>
        <v>1.708633234898116E-11</v>
      </c>
      <c r="AL155" s="36">
        <f t="shared" si="225"/>
        <v>3</v>
      </c>
      <c r="AM155" s="36">
        <f t="shared" si="226"/>
        <v>6</v>
      </c>
      <c r="AN155" s="36">
        <f t="shared" si="227"/>
        <v>9</v>
      </c>
      <c r="AO155" s="37">
        <f t="shared" si="228"/>
        <v>14.608650224341545</v>
      </c>
      <c r="AP155" s="3"/>
      <c r="AQ155" s="53">
        <v>10.038947105407715</v>
      </c>
      <c r="AR155" s="3"/>
      <c r="AS155" s="72">
        <f t="shared" si="229"/>
        <v>6.047543581616481</v>
      </c>
      <c r="AT155" s="3"/>
      <c r="AU155" s="3"/>
      <c r="AV155" s="2"/>
      <c r="AW155" s="2"/>
      <c r="AX155" s="2"/>
      <c r="AY155" s="3"/>
      <c r="AZ155" s="3"/>
      <c r="BA155" s="3"/>
      <c r="BB155" s="3"/>
      <c r="BC155" s="3"/>
      <c r="BD155" s="3"/>
      <c r="BE155" s="3"/>
      <c r="BF155" s="2"/>
      <c r="BG155" s="2"/>
      <c r="BH155" s="3"/>
      <c r="BI155" s="3"/>
      <c r="BJ155" s="3"/>
      <c r="BK155" s="3"/>
      <c r="BL155" s="3"/>
      <c r="BM155" s="3"/>
      <c r="BN155" s="3"/>
      <c r="BO155" s="2"/>
      <c r="BP155" s="2"/>
      <c r="BQ155" s="3"/>
      <c r="BR155" s="3"/>
      <c r="BS155" s="3"/>
      <c r="BT155" s="3"/>
      <c r="BU155" s="3"/>
      <c r="BV155" s="3"/>
      <c r="BW155" s="3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</row>
    <row r="156" spans="1:118" ht="15">
      <c r="A156" s="17" t="s">
        <v>24</v>
      </c>
      <c r="B156" s="42">
        <v>11</v>
      </c>
      <c r="C156" s="18" t="s">
        <v>357</v>
      </c>
      <c r="D156" s="19" t="s">
        <v>358</v>
      </c>
      <c r="F156" s="20">
        <v>991.7000122070312</v>
      </c>
      <c r="G156" s="20">
        <v>745.7000122070312</v>
      </c>
      <c r="H156" s="20">
        <v>606.5999755859375</v>
      </c>
      <c r="I156" s="20">
        <v>515.7000122070312</v>
      </c>
      <c r="J156" s="20">
        <v>424.3999938964844</v>
      </c>
      <c r="K156" s="20">
        <v>381.6000061035156</v>
      </c>
      <c r="L156" s="20">
        <v>354</v>
      </c>
      <c r="N156" s="22">
        <v>0</v>
      </c>
      <c r="O156" s="21"/>
      <c r="P156" s="38">
        <f aca="true" t="shared" si="234" ref="P156:R157">AI156</f>
        <v>105</v>
      </c>
      <c r="Q156" s="39">
        <f t="shared" si="234"/>
        <v>10</v>
      </c>
      <c r="R156" s="40">
        <f t="shared" si="234"/>
        <v>1.708633234898116E-11</v>
      </c>
      <c r="T156" s="32">
        <f>IF(N156=0,1000,(P156+Q156/60+R156/3600)*N156)</f>
        <v>1000</v>
      </c>
      <c r="U156" s="31">
        <v>77.16263387598009</v>
      </c>
      <c r="V156" s="34"/>
      <c r="W156" s="34">
        <f t="shared" si="220"/>
        <v>4</v>
      </c>
      <c r="X156" s="35">
        <f t="shared" si="233"/>
        <v>0</v>
      </c>
      <c r="Y156" s="35">
        <f t="shared" si="230"/>
        <v>14</v>
      </c>
      <c r="Z156" s="35">
        <f t="shared" si="231"/>
        <v>50</v>
      </c>
      <c r="AA156" s="35">
        <f t="shared" si="232"/>
        <v>0</v>
      </c>
      <c r="AB156" s="3"/>
      <c r="AC156" s="3"/>
      <c r="AD156" s="57">
        <v>5</v>
      </c>
      <c r="AE156" s="58">
        <v>0</v>
      </c>
      <c r="AF156" s="58">
        <v>0</v>
      </c>
      <c r="AG156" s="59">
        <v>0</v>
      </c>
      <c r="AH156" s="1">
        <f>(AD156-X156)*24+(AE156-Y156)+(AF156-Z156)/60+(AG156-AA156)/3600+TIME_ZONE_CHANGE</f>
        <v>105.16666666666667</v>
      </c>
      <c r="AI156" s="1">
        <f>INT(AH156)</f>
        <v>105</v>
      </c>
      <c r="AJ156" s="1">
        <f>INT((AH156-AI156)*60)</f>
        <v>10</v>
      </c>
      <c r="AK156" s="1">
        <f>(AH156-AI156-AJ156/60)*3600</f>
        <v>1.708633234898116E-11</v>
      </c>
      <c r="AL156" s="36">
        <f>INT(U156/24)</f>
        <v>3</v>
      </c>
      <c r="AM156" s="36">
        <f>INT(U156-AL156*24)</f>
        <v>5</v>
      </c>
      <c r="AN156" s="36">
        <f>INT((U156-AL156*24-AM156)*60)</f>
        <v>9</v>
      </c>
      <c r="AO156" s="37">
        <f>U156*3600-AL156*24*3600-AM156*3600-AN156*60</f>
        <v>45.481953528302256</v>
      </c>
      <c r="AP156" s="3"/>
      <c r="AQ156" s="53">
        <v>10.19520092010498</v>
      </c>
      <c r="AR156" s="3"/>
      <c r="AS156" s="72">
        <f>636/AH156</f>
        <v>6.047543581616481</v>
      </c>
      <c r="AT156" s="3"/>
      <c r="AU156" s="3"/>
      <c r="AV156" s="2"/>
      <c r="AW156" s="2"/>
      <c r="AX156" s="2"/>
      <c r="AY156" s="3"/>
      <c r="AZ156" s="3"/>
      <c r="BA156" s="3"/>
      <c r="BB156" s="3"/>
      <c r="BC156" s="3"/>
      <c r="BD156" s="3"/>
      <c r="BE156" s="3"/>
      <c r="BF156" s="2"/>
      <c r="BG156" s="2"/>
      <c r="BH156" s="3"/>
      <c r="BI156" s="3"/>
      <c r="BJ156" s="3"/>
      <c r="BK156" s="3"/>
      <c r="BL156" s="3"/>
      <c r="BM156" s="3"/>
      <c r="BN156" s="3"/>
      <c r="BO156" s="2"/>
      <c r="BP156" s="2"/>
      <c r="BQ156" s="3"/>
      <c r="BR156" s="3"/>
      <c r="BS156" s="3"/>
      <c r="BT156" s="3"/>
      <c r="BU156" s="3"/>
      <c r="BV156" s="3"/>
      <c r="BW156" s="3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</row>
    <row r="157" spans="1:118" ht="15">
      <c r="A157" s="17" t="s">
        <v>24</v>
      </c>
      <c r="B157" s="42">
        <v>11</v>
      </c>
      <c r="C157" s="18" t="s">
        <v>137</v>
      </c>
      <c r="D157" s="19" t="s">
        <v>138</v>
      </c>
      <c r="F157" s="20">
        <v>974.5999755859375</v>
      </c>
      <c r="G157" s="20">
        <v>738.5</v>
      </c>
      <c r="H157" s="20">
        <v>605.5</v>
      </c>
      <c r="I157" s="20">
        <v>519.9000244140625</v>
      </c>
      <c r="J157" s="20">
        <v>435.1000061035156</v>
      </c>
      <c r="K157" s="20">
        <v>397.29998779296875</v>
      </c>
      <c r="L157" s="20">
        <v>374.1000061035156</v>
      </c>
      <c r="N157" s="22">
        <v>0</v>
      </c>
      <c r="O157" s="21"/>
      <c r="P157" s="38">
        <f t="shared" si="234"/>
        <v>105</v>
      </c>
      <c r="Q157" s="39">
        <f t="shared" si="234"/>
        <v>10</v>
      </c>
      <c r="R157" s="40">
        <f t="shared" si="234"/>
        <v>1.708633234898116E-11</v>
      </c>
      <c r="T157" s="32">
        <f>IF(N157=0,1000,(P157+Q157/60+R157/3600)*N157)</f>
        <v>1000</v>
      </c>
      <c r="U157" s="31">
        <v>77.23367470062202</v>
      </c>
      <c r="V157" s="34"/>
      <c r="W157" s="34">
        <f t="shared" si="220"/>
        <v>6</v>
      </c>
      <c r="X157" s="35">
        <f t="shared" si="233"/>
        <v>0</v>
      </c>
      <c r="Y157" s="35">
        <f t="shared" si="230"/>
        <v>14</v>
      </c>
      <c r="Z157" s="35">
        <f t="shared" si="231"/>
        <v>50</v>
      </c>
      <c r="AA157" s="35">
        <f t="shared" si="232"/>
        <v>0</v>
      </c>
      <c r="AB157" s="3"/>
      <c r="AC157" s="3"/>
      <c r="AD157" s="57">
        <v>5</v>
      </c>
      <c r="AE157" s="58">
        <v>0</v>
      </c>
      <c r="AF157" s="58">
        <v>0</v>
      </c>
      <c r="AG157" s="59">
        <v>0</v>
      </c>
      <c r="AH157" s="1">
        <f>(AD157-X157)*24+(AE157-Y157)+(AF157-Z157)/60+(AG157-AA157)/3600+TIME_ZONE_CHANGE</f>
        <v>105.16666666666667</v>
      </c>
      <c r="AI157" s="1">
        <f>INT(AH157)</f>
        <v>105</v>
      </c>
      <c r="AJ157" s="1">
        <f>INT((AH157-AI157)*60)</f>
        <v>10</v>
      </c>
      <c r="AK157" s="1">
        <f>(AH157-AI157-AJ157/60)*3600</f>
        <v>1.708633234898116E-11</v>
      </c>
      <c r="AL157" s="36">
        <f>INT(U157/24)</f>
        <v>3</v>
      </c>
      <c r="AM157" s="36">
        <f>INT(U157-AL157*24)</f>
        <v>5</v>
      </c>
      <c r="AN157" s="36">
        <f>INT((U157-AL157*24-AM157)*60)</f>
        <v>14</v>
      </c>
      <c r="AO157" s="37">
        <f>U157*3600-AL157*24*3600-AM157*3600-AN157*60</f>
        <v>1.228922239271924</v>
      </c>
      <c r="AP157" s="3"/>
      <c r="AQ157" s="53">
        <v>10.183878898620605</v>
      </c>
      <c r="AR157" s="3"/>
      <c r="AS157" s="72">
        <f>636/AH157</f>
        <v>6.047543581616481</v>
      </c>
      <c r="AT157" s="3"/>
      <c r="AU157" s="3"/>
      <c r="AV157" s="2"/>
      <c r="AW157" s="2"/>
      <c r="AX157" s="2"/>
      <c r="AY157" s="3"/>
      <c r="AZ157" s="3"/>
      <c r="BA157" s="3"/>
      <c r="BB157" s="3"/>
      <c r="BC157" s="3"/>
      <c r="BD157" s="3"/>
      <c r="BE157" s="3"/>
      <c r="BF157" s="2"/>
      <c r="BG157" s="2"/>
      <c r="BH157" s="3"/>
      <c r="BI157" s="3"/>
      <c r="BJ157" s="3"/>
      <c r="BK157" s="3"/>
      <c r="BL157" s="3"/>
      <c r="BM157" s="3"/>
      <c r="BN157" s="3"/>
      <c r="BO157" s="2"/>
      <c r="BP157" s="2"/>
      <c r="BQ157" s="3"/>
      <c r="BR157" s="3"/>
      <c r="BS157" s="3"/>
      <c r="BT157" s="3"/>
      <c r="BU157" s="3"/>
      <c r="BV157" s="3"/>
      <c r="BW157" s="3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</row>
    <row r="158" spans="1:45" ht="15">
      <c r="A158" s="17" t="s">
        <v>24</v>
      </c>
      <c r="B158" s="42">
        <v>11</v>
      </c>
      <c r="C158" s="18" t="s">
        <v>359</v>
      </c>
      <c r="D158" s="19" t="s">
        <v>360</v>
      </c>
      <c r="F158" s="20">
        <v>999</v>
      </c>
      <c r="G158" s="20">
        <v>753.0999755859375</v>
      </c>
      <c r="H158" s="20">
        <v>614.5999755859375</v>
      </c>
      <c r="I158" s="20">
        <v>523.7999877929688</v>
      </c>
      <c r="J158" s="20">
        <v>433.8999938964844</v>
      </c>
      <c r="K158" s="20">
        <v>393.5</v>
      </c>
      <c r="L158" s="20">
        <v>368.6000061035156</v>
      </c>
      <c r="N158" s="22">
        <v>0</v>
      </c>
      <c r="O158" s="21"/>
      <c r="P158" s="38">
        <f t="shared" si="216"/>
        <v>105</v>
      </c>
      <c r="Q158" s="39">
        <f t="shared" si="217"/>
        <v>10</v>
      </c>
      <c r="R158" s="40">
        <f t="shared" si="218"/>
        <v>1.708633234898116E-11</v>
      </c>
      <c r="T158" s="32">
        <f t="shared" si="219"/>
        <v>1000</v>
      </c>
      <c r="U158" s="31">
        <v>76.19914630105322</v>
      </c>
      <c r="V158" s="34"/>
      <c r="W158" s="34">
        <f t="shared" si="220"/>
        <v>3</v>
      </c>
      <c r="X158" s="35">
        <f t="shared" si="233"/>
        <v>0</v>
      </c>
      <c r="Y158" s="35">
        <f t="shared" si="230"/>
        <v>14</v>
      </c>
      <c r="Z158" s="35">
        <f t="shared" si="231"/>
        <v>50</v>
      </c>
      <c r="AA158" s="35">
        <f t="shared" si="232"/>
        <v>0</v>
      </c>
      <c r="AD158" s="57">
        <v>5</v>
      </c>
      <c r="AE158" s="58">
        <v>0</v>
      </c>
      <c r="AF158" s="58">
        <v>0</v>
      </c>
      <c r="AG158" s="59">
        <v>0</v>
      </c>
      <c r="AH158" s="1">
        <f t="shared" si="221"/>
        <v>105.16666666666667</v>
      </c>
      <c r="AI158" s="1">
        <f t="shared" si="222"/>
        <v>105</v>
      </c>
      <c r="AJ158" s="1">
        <f t="shared" si="223"/>
        <v>10</v>
      </c>
      <c r="AK158" s="1">
        <f t="shared" si="224"/>
        <v>1.708633234898116E-11</v>
      </c>
      <c r="AL158" s="36">
        <f t="shared" si="225"/>
        <v>3</v>
      </c>
      <c r="AM158" s="36">
        <f t="shared" si="226"/>
        <v>4</v>
      </c>
      <c r="AN158" s="36">
        <f t="shared" si="227"/>
        <v>11</v>
      </c>
      <c r="AO158" s="37">
        <f t="shared" si="228"/>
        <v>56.926683791563846</v>
      </c>
      <c r="AQ158" s="53">
        <v>10.35076904296875</v>
      </c>
      <c r="AS158" s="72">
        <f t="shared" si="229"/>
        <v>6.047543581616481</v>
      </c>
    </row>
    <row r="159" spans="1:45" ht="15">
      <c r="A159" s="17" t="s">
        <v>24</v>
      </c>
      <c r="B159" s="42">
        <v>11</v>
      </c>
      <c r="C159" s="18" t="s">
        <v>361</v>
      </c>
      <c r="D159" s="19" t="s">
        <v>362</v>
      </c>
      <c r="F159" s="20">
        <v>1013.2999877929688</v>
      </c>
      <c r="G159" s="20">
        <v>761.5999755859375</v>
      </c>
      <c r="H159" s="20">
        <v>620.2000122070312</v>
      </c>
      <c r="I159" s="20">
        <v>529.0999755859375</v>
      </c>
      <c r="J159" s="20">
        <v>440.1000061035156</v>
      </c>
      <c r="K159" s="20">
        <v>401.5</v>
      </c>
      <c r="L159" s="20">
        <v>378.29998779296875</v>
      </c>
      <c r="N159" s="22">
        <v>0</v>
      </c>
      <c r="O159" s="21"/>
      <c r="P159" s="38">
        <f t="shared" si="216"/>
        <v>105</v>
      </c>
      <c r="Q159" s="39">
        <f t="shared" si="217"/>
        <v>10</v>
      </c>
      <c r="R159" s="40">
        <f t="shared" si="218"/>
        <v>1.708633234898116E-11</v>
      </c>
      <c r="T159" s="32">
        <f t="shared" si="219"/>
        <v>1000</v>
      </c>
      <c r="U159" s="31">
        <v>75.55564826525807</v>
      </c>
      <c r="V159" s="34"/>
      <c r="W159" s="34">
        <f t="shared" si="220"/>
        <v>1</v>
      </c>
      <c r="X159" s="35">
        <f t="shared" si="233"/>
        <v>0</v>
      </c>
      <c r="Y159" s="35">
        <f t="shared" si="230"/>
        <v>14</v>
      </c>
      <c r="Z159" s="35">
        <f t="shared" si="231"/>
        <v>50</v>
      </c>
      <c r="AA159" s="35">
        <f t="shared" si="232"/>
        <v>0</v>
      </c>
      <c r="AD159" s="57">
        <v>5</v>
      </c>
      <c r="AE159" s="58">
        <v>0</v>
      </c>
      <c r="AF159" s="58">
        <v>0</v>
      </c>
      <c r="AG159" s="59">
        <v>0</v>
      </c>
      <c r="AH159" s="1">
        <f t="shared" si="221"/>
        <v>105.16666666666667</v>
      </c>
      <c r="AI159" s="1">
        <f t="shared" si="222"/>
        <v>105</v>
      </c>
      <c r="AJ159" s="1">
        <f t="shared" si="223"/>
        <v>10</v>
      </c>
      <c r="AK159" s="1">
        <f t="shared" si="224"/>
        <v>1.708633234898116E-11</v>
      </c>
      <c r="AL159" s="36">
        <f t="shared" si="225"/>
        <v>3</v>
      </c>
      <c r="AM159" s="36">
        <f t="shared" si="226"/>
        <v>3</v>
      </c>
      <c r="AN159" s="36">
        <f t="shared" si="227"/>
        <v>33</v>
      </c>
      <c r="AO159" s="37">
        <f t="shared" si="228"/>
        <v>20.33375492907362</v>
      </c>
      <c r="AQ159" s="53">
        <v>10.456855773925781</v>
      </c>
      <c r="AS159" s="72">
        <f t="shared" si="229"/>
        <v>6.047543581616481</v>
      </c>
    </row>
    <row r="160" spans="1:45" ht="15">
      <c r="A160" s="17" t="s">
        <v>24</v>
      </c>
      <c r="B160" s="42">
        <v>11</v>
      </c>
      <c r="C160" s="18" t="s">
        <v>363</v>
      </c>
      <c r="D160" s="19" t="s">
        <v>364</v>
      </c>
      <c r="F160" s="20">
        <v>920.5</v>
      </c>
      <c r="G160" s="20">
        <v>718.0999755859375</v>
      </c>
      <c r="H160" s="20">
        <v>604.2999877929688</v>
      </c>
      <c r="I160" s="20">
        <v>532.7999877929688</v>
      </c>
      <c r="J160" s="20">
        <v>460.79998779296875</v>
      </c>
      <c r="K160" s="20">
        <v>427.3999938964844</v>
      </c>
      <c r="L160" s="20">
        <v>405.79998779296875</v>
      </c>
      <c r="N160" s="22">
        <v>0</v>
      </c>
      <c r="O160" s="21"/>
      <c r="P160" s="38">
        <f t="shared" si="216"/>
        <v>105</v>
      </c>
      <c r="Q160" s="39">
        <f t="shared" si="217"/>
        <v>10</v>
      </c>
      <c r="R160" s="40">
        <f t="shared" si="218"/>
        <v>1.708633234898116E-11</v>
      </c>
      <c r="T160" s="32">
        <f t="shared" si="219"/>
        <v>1000</v>
      </c>
      <c r="U160" s="31">
        <v>77.1967744028723</v>
      </c>
      <c r="V160" s="34"/>
      <c r="W160" s="34">
        <f t="shared" si="220"/>
        <v>5</v>
      </c>
      <c r="X160" s="35">
        <f t="shared" si="233"/>
        <v>0</v>
      </c>
      <c r="Y160" s="35">
        <f t="shared" si="230"/>
        <v>14</v>
      </c>
      <c r="Z160" s="35">
        <f t="shared" si="231"/>
        <v>50</v>
      </c>
      <c r="AA160" s="35">
        <f t="shared" si="232"/>
        <v>0</v>
      </c>
      <c r="AD160" s="57">
        <v>5</v>
      </c>
      <c r="AE160" s="58">
        <v>0</v>
      </c>
      <c r="AF160" s="58">
        <v>0</v>
      </c>
      <c r="AG160" s="59">
        <v>0</v>
      </c>
      <c r="AH160" s="1">
        <f t="shared" si="221"/>
        <v>105.16666666666667</v>
      </c>
      <c r="AI160" s="1">
        <f t="shared" si="222"/>
        <v>105</v>
      </c>
      <c r="AJ160" s="1">
        <f t="shared" si="223"/>
        <v>10</v>
      </c>
      <c r="AK160" s="1">
        <f t="shared" si="224"/>
        <v>1.708633234898116E-11</v>
      </c>
      <c r="AL160" s="36">
        <f t="shared" si="225"/>
        <v>3</v>
      </c>
      <c r="AM160" s="36">
        <f t="shared" si="226"/>
        <v>5</v>
      </c>
      <c r="AN160" s="36">
        <f t="shared" si="227"/>
        <v>11</v>
      </c>
      <c r="AO160" s="37">
        <f t="shared" si="228"/>
        <v>48.38785034028115</v>
      </c>
      <c r="AQ160" s="53">
        <v>10.189757347106934</v>
      </c>
      <c r="AS160" s="72">
        <f t="shared" si="229"/>
        <v>6.047543581616481</v>
      </c>
    </row>
    <row r="161" spans="1:45" ht="15">
      <c r="A161" s="17" t="s">
        <v>24</v>
      </c>
      <c r="B161" s="42">
        <v>11</v>
      </c>
      <c r="C161" s="18" t="s">
        <v>365</v>
      </c>
      <c r="D161" s="19" t="s">
        <v>366</v>
      </c>
      <c r="F161" s="20">
        <v>966.0999755859375</v>
      </c>
      <c r="G161" s="20">
        <v>741.9000244140625</v>
      </c>
      <c r="H161" s="20">
        <v>615.7000122070312</v>
      </c>
      <c r="I161" s="20">
        <v>534.9000244140625</v>
      </c>
      <c r="J161" s="20">
        <v>454.79998779296875</v>
      </c>
      <c r="K161" s="20">
        <v>419</v>
      </c>
      <c r="L161" s="20">
        <v>397</v>
      </c>
      <c r="N161" s="22">
        <v>0</v>
      </c>
      <c r="O161" s="21"/>
      <c r="P161" s="50">
        <f t="shared" si="216"/>
        <v>105</v>
      </c>
      <c r="Q161" s="51">
        <f t="shared" si="217"/>
        <v>10</v>
      </c>
      <c r="R161" s="52">
        <f t="shared" si="218"/>
        <v>1.708633234898116E-11</v>
      </c>
      <c r="T161" s="32">
        <f t="shared" si="219"/>
        <v>1000</v>
      </c>
      <c r="U161" s="31">
        <v>75.80144490742819</v>
      </c>
      <c r="V161" s="34"/>
      <c r="W161" s="34">
        <f t="shared" si="220"/>
        <v>2</v>
      </c>
      <c r="X161" s="35">
        <f t="shared" si="233"/>
        <v>0</v>
      </c>
      <c r="Y161" s="35">
        <f t="shared" si="230"/>
        <v>14</v>
      </c>
      <c r="Z161" s="35">
        <f t="shared" si="231"/>
        <v>50</v>
      </c>
      <c r="AA161" s="35">
        <f t="shared" si="232"/>
        <v>0</v>
      </c>
      <c r="AD161" s="60">
        <v>5</v>
      </c>
      <c r="AE161" s="61">
        <v>0</v>
      </c>
      <c r="AF161" s="61">
        <v>0</v>
      </c>
      <c r="AG161" s="62">
        <v>0</v>
      </c>
      <c r="AH161" s="1">
        <f t="shared" si="221"/>
        <v>105.16666666666667</v>
      </c>
      <c r="AI161" s="1">
        <f t="shared" si="222"/>
        <v>105</v>
      </c>
      <c r="AJ161" s="1">
        <f t="shared" si="223"/>
        <v>10</v>
      </c>
      <c r="AK161" s="1">
        <f t="shared" si="224"/>
        <v>1.708633234898116E-11</v>
      </c>
      <c r="AL161" s="36">
        <f t="shared" si="225"/>
        <v>3</v>
      </c>
      <c r="AM161" s="36">
        <f t="shared" si="226"/>
        <v>3</v>
      </c>
      <c r="AN161" s="36">
        <f t="shared" si="227"/>
        <v>48</v>
      </c>
      <c r="AO161" s="37">
        <f t="shared" si="228"/>
        <v>5.20166674151551</v>
      </c>
      <c r="AQ161" s="53">
        <v>10.416119575500488</v>
      </c>
      <c r="AS161" s="72">
        <f t="shared" si="229"/>
        <v>6.047543581616481</v>
      </c>
    </row>
    <row r="162" spans="1:43" ht="15">
      <c r="A162" s="17"/>
      <c r="B162" s="42"/>
      <c r="F162" s="20"/>
      <c r="G162" s="20"/>
      <c r="H162" s="20"/>
      <c r="I162" s="20"/>
      <c r="J162" s="20"/>
      <c r="K162" s="20"/>
      <c r="L162" s="20"/>
      <c r="N162" s="22"/>
      <c r="O162" s="21"/>
      <c r="P162" s="22"/>
      <c r="Q162" s="22"/>
      <c r="R162" s="22"/>
      <c r="T162" s="32"/>
      <c r="U162" s="31"/>
      <c r="V162" s="34"/>
      <c r="W162" s="34"/>
      <c r="AQ162" s="53"/>
    </row>
    <row r="163" spans="1:43" ht="15">
      <c r="A163" s="8"/>
      <c r="B163" s="10"/>
      <c r="C163" s="9"/>
      <c r="D163" s="10" t="s">
        <v>3</v>
      </c>
      <c r="E163" s="9"/>
      <c r="F163" s="74" t="s">
        <v>4</v>
      </c>
      <c r="G163" s="74"/>
      <c r="H163" s="74"/>
      <c r="I163" s="74"/>
      <c r="J163" s="74"/>
      <c r="K163" s="74"/>
      <c r="L163" s="74"/>
      <c r="M163" s="9"/>
      <c r="N163" s="10" t="s">
        <v>5</v>
      </c>
      <c r="O163" s="21"/>
      <c r="P163" s="12" t="s">
        <v>6</v>
      </c>
      <c r="Q163" s="7"/>
      <c r="R163" s="5"/>
      <c r="T163" s="5" t="s">
        <v>7</v>
      </c>
      <c r="U163" s="5" t="s">
        <v>8</v>
      </c>
      <c r="V163" s="6" t="s">
        <v>5</v>
      </c>
      <c r="W163" s="6" t="s">
        <v>57</v>
      </c>
      <c r="X163" s="5" t="s">
        <v>76</v>
      </c>
      <c r="AD163" s="46" t="s">
        <v>77</v>
      </c>
      <c r="AE163" s="46"/>
      <c r="AF163" s="46"/>
      <c r="AG163" s="46"/>
      <c r="AH163" s="45" t="s">
        <v>87</v>
      </c>
      <c r="AI163" s="46" t="s">
        <v>75</v>
      </c>
      <c r="AJ163" s="46"/>
      <c r="AK163" s="46"/>
      <c r="AL163" s="46" t="s">
        <v>74</v>
      </c>
      <c r="AM163" s="46"/>
      <c r="AN163" s="46"/>
      <c r="AO163" s="46"/>
      <c r="AQ163" s="53"/>
    </row>
    <row r="164" spans="1:43" ht="15">
      <c r="A164" s="13" t="s">
        <v>9</v>
      </c>
      <c r="B164" s="14" t="s">
        <v>73</v>
      </c>
      <c r="C164" s="14" t="s">
        <v>10</v>
      </c>
      <c r="D164" s="14" t="s">
        <v>11</v>
      </c>
      <c r="E164" s="14" t="s">
        <v>12</v>
      </c>
      <c r="F164" s="14" t="s">
        <v>13</v>
      </c>
      <c r="G164" s="14" t="s">
        <v>14</v>
      </c>
      <c r="H164" s="14" t="s">
        <v>15</v>
      </c>
      <c r="I164" s="14" t="s">
        <v>16</v>
      </c>
      <c r="J164" s="14" t="s">
        <v>17</v>
      </c>
      <c r="K164" s="14" t="s">
        <v>18</v>
      </c>
      <c r="L164" s="14" t="s">
        <v>19</v>
      </c>
      <c r="M164" s="14"/>
      <c r="N164" s="14" t="s">
        <v>20</v>
      </c>
      <c r="O164" s="21"/>
      <c r="P164" s="6" t="s">
        <v>21</v>
      </c>
      <c r="Q164" s="16" t="s">
        <v>22</v>
      </c>
      <c r="R164" s="6" t="s">
        <v>23</v>
      </c>
      <c r="T164" s="6" t="s">
        <v>21</v>
      </c>
      <c r="U164" s="6" t="s">
        <v>21</v>
      </c>
      <c r="V164" s="6" t="s">
        <v>56</v>
      </c>
      <c r="W164" s="6" t="s">
        <v>56</v>
      </c>
      <c r="X164" s="6" t="s">
        <v>69</v>
      </c>
      <c r="Y164" s="6" t="s">
        <v>70</v>
      </c>
      <c r="Z164" s="6" t="s">
        <v>71</v>
      </c>
      <c r="AA164" s="6" t="s">
        <v>72</v>
      </c>
      <c r="AD164" s="45" t="s">
        <v>65</v>
      </c>
      <c r="AE164" s="45" t="s">
        <v>66</v>
      </c>
      <c r="AF164" s="45" t="s">
        <v>67</v>
      </c>
      <c r="AG164" s="45" t="s">
        <v>68</v>
      </c>
      <c r="AH164" s="46" t="s">
        <v>88</v>
      </c>
      <c r="AI164" s="46" t="s">
        <v>66</v>
      </c>
      <c r="AJ164" s="46" t="s">
        <v>67</v>
      </c>
      <c r="AK164" s="46" t="s">
        <v>68</v>
      </c>
      <c r="AL164" s="45" t="s">
        <v>65</v>
      </c>
      <c r="AM164" s="45" t="s">
        <v>66</v>
      </c>
      <c r="AN164" s="45" t="s">
        <v>67</v>
      </c>
      <c r="AO164" s="45" t="s">
        <v>68</v>
      </c>
      <c r="AQ164" s="53"/>
    </row>
    <row r="165" spans="1:118" ht="15">
      <c r="A165" s="17" t="s">
        <v>24</v>
      </c>
      <c r="B165" s="42">
        <v>12</v>
      </c>
      <c r="C165" s="18" t="s">
        <v>367</v>
      </c>
      <c r="D165" s="19" t="s">
        <v>368</v>
      </c>
      <c r="F165" s="20">
        <v>704.0999755859375</v>
      </c>
      <c r="G165" s="20">
        <v>538.5999755859375</v>
      </c>
      <c r="H165" s="20">
        <v>444.5</v>
      </c>
      <c r="I165" s="20">
        <v>382.3999938964844</v>
      </c>
      <c r="J165" s="20">
        <v>314.20001220703125</v>
      </c>
      <c r="K165" s="20">
        <v>274.5</v>
      </c>
      <c r="L165" s="20">
        <v>244.60000610351562</v>
      </c>
      <c r="N165" s="22">
        <v>0</v>
      </c>
      <c r="O165" s="21"/>
      <c r="P165" s="47">
        <f aca="true" t="shared" si="235" ref="P165:R166">AI165</f>
        <v>105</v>
      </c>
      <c r="Q165" s="48">
        <f t="shared" si="235"/>
        <v>0</v>
      </c>
      <c r="R165" s="49">
        <f t="shared" si="235"/>
        <v>0</v>
      </c>
      <c r="T165" s="32">
        <f>IF(N165=0,1000,(P165+Q165/60+R165/3600)*N165)</f>
        <v>1000</v>
      </c>
      <c r="U165" s="31">
        <v>104.99989923976828</v>
      </c>
      <c r="V165" s="34"/>
      <c r="W165" s="34">
        <f>RANK(U165,U$165:U$177,1)</f>
        <v>13</v>
      </c>
      <c r="X165" s="36">
        <v>0</v>
      </c>
      <c r="Y165" s="36">
        <v>15</v>
      </c>
      <c r="Z165" s="36">
        <v>0</v>
      </c>
      <c r="AA165" s="36">
        <v>0</v>
      </c>
      <c r="AB165" s="3"/>
      <c r="AC165" s="3"/>
      <c r="AD165" s="54">
        <v>5</v>
      </c>
      <c r="AE165" s="55">
        <v>0</v>
      </c>
      <c r="AF165" s="55">
        <v>0</v>
      </c>
      <c r="AG165" s="56">
        <v>0</v>
      </c>
      <c r="AH165" s="1">
        <f>(AD165-X165)*24+(AE165-Y165)+(AF165-Z165)/60+(AG165-AA165)/3600+TIME_ZONE_CHANGE</f>
        <v>105</v>
      </c>
      <c r="AI165" s="1">
        <f>INT(AH165)</f>
        <v>105</v>
      </c>
      <c r="AJ165" s="1">
        <f>INT((AH165-AI165)*60)</f>
        <v>0</v>
      </c>
      <c r="AK165" s="1">
        <f>(AH165-AI165-AJ165/60)*3600</f>
        <v>0</v>
      </c>
      <c r="AL165" s="36">
        <f>INT(U165/24)</f>
        <v>4</v>
      </c>
      <c r="AM165" s="36">
        <f>INT(U165-AL165*24)</f>
        <v>8</v>
      </c>
      <c r="AN165" s="36">
        <f>INT((U165-AL165*24-AM165)*60)</f>
        <v>59</v>
      </c>
      <c r="AO165" s="37">
        <f>U165*3600-AL165*24*3600-AM165*3600-AN165*60</f>
        <v>59.63726316584507</v>
      </c>
      <c r="AP165" s="3"/>
      <c r="AQ165" s="53">
        <v>7.197084903717041</v>
      </c>
      <c r="AR165" s="3"/>
      <c r="AS165" s="72">
        <f>636/AH165</f>
        <v>6.057142857142857</v>
      </c>
      <c r="AT165" s="3"/>
      <c r="AU165" s="3"/>
      <c r="AV165" s="2"/>
      <c r="AW165" s="2"/>
      <c r="AX165" s="2"/>
      <c r="AY165" s="3"/>
      <c r="AZ165" s="3"/>
      <c r="BA165" s="3"/>
      <c r="BB165" s="3"/>
      <c r="BC165" s="3"/>
      <c r="BD165" s="3"/>
      <c r="BE165" s="3"/>
      <c r="BF165" s="2"/>
      <c r="BG165" s="2"/>
      <c r="BH165" s="3"/>
      <c r="BI165" s="3"/>
      <c r="BJ165" s="3"/>
      <c r="BK165" s="3"/>
      <c r="BL165" s="3"/>
      <c r="BM165" s="3"/>
      <c r="BN165" s="3"/>
      <c r="BO165" s="2"/>
      <c r="BP165" s="2"/>
      <c r="BQ165" s="3"/>
      <c r="BR165" s="3"/>
      <c r="BS165" s="3"/>
      <c r="BT165" s="3"/>
      <c r="BU165" s="3"/>
      <c r="BV165" s="3"/>
      <c r="BW165" s="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</row>
    <row r="166" spans="1:118" ht="15">
      <c r="A166" s="17" t="s">
        <v>24</v>
      </c>
      <c r="B166" s="42">
        <v>12</v>
      </c>
      <c r="C166" s="18" t="s">
        <v>369</v>
      </c>
      <c r="D166" s="19" t="s">
        <v>370</v>
      </c>
      <c r="F166" s="20">
        <v>775</v>
      </c>
      <c r="G166" s="20">
        <v>589</v>
      </c>
      <c r="H166" s="20">
        <v>483.3999938964844</v>
      </c>
      <c r="I166" s="20">
        <v>414.5</v>
      </c>
      <c r="J166" s="20">
        <v>344</v>
      </c>
      <c r="K166" s="20">
        <v>310.1000061035156</v>
      </c>
      <c r="L166" s="20">
        <v>287.5</v>
      </c>
      <c r="N166" s="22">
        <v>0</v>
      </c>
      <c r="O166" s="21"/>
      <c r="P166" s="38">
        <f t="shared" si="235"/>
        <v>105</v>
      </c>
      <c r="Q166" s="39">
        <f t="shared" si="235"/>
        <v>0</v>
      </c>
      <c r="R166" s="40">
        <f t="shared" si="235"/>
        <v>0</v>
      </c>
      <c r="T166" s="32">
        <f>IF(N166=0,1000,(P166+Q166/60+R166/3600)*N166)</f>
        <v>1000</v>
      </c>
      <c r="U166" s="31">
        <v>95.98815513820549</v>
      </c>
      <c r="V166" s="34"/>
      <c r="W166" s="34">
        <f>RANK(U166,U$165:U$177,1)</f>
        <v>11</v>
      </c>
      <c r="X166" s="35">
        <f aca="true" t="shared" si="236" ref="X166:X174">X165</f>
        <v>0</v>
      </c>
      <c r="Y166" s="35">
        <f aca="true" t="shared" si="237" ref="Y166:Y174">Y165</f>
        <v>15</v>
      </c>
      <c r="Z166" s="35">
        <f aca="true" t="shared" si="238" ref="Z166:Z174">Z165</f>
        <v>0</v>
      </c>
      <c r="AA166" s="35">
        <f aca="true" t="shared" si="239" ref="AA166:AA174">AA165</f>
        <v>0</v>
      </c>
      <c r="AB166" s="3"/>
      <c r="AC166" s="3"/>
      <c r="AD166" s="57">
        <v>5</v>
      </c>
      <c r="AE166" s="58">
        <v>0</v>
      </c>
      <c r="AF166" s="58">
        <v>0</v>
      </c>
      <c r="AG166" s="59">
        <v>0</v>
      </c>
      <c r="AH166" s="1">
        <f>(AD166-X166)*24+(AE166-Y166)+(AF166-Z166)/60+(AG166-AA166)/3600+TIME_ZONE_CHANGE</f>
        <v>105</v>
      </c>
      <c r="AI166" s="1">
        <f>INT(AH166)</f>
        <v>105</v>
      </c>
      <c r="AJ166" s="1">
        <f>INT((AH166-AI166)*60)</f>
        <v>0</v>
      </c>
      <c r="AK166" s="1">
        <f>(AH166-AI166-AJ166/60)*3600</f>
        <v>0</v>
      </c>
      <c r="AL166" s="36">
        <f>INT(U166/24)</f>
        <v>3</v>
      </c>
      <c r="AM166" s="36">
        <f>INT(U166-AL166*24)</f>
        <v>23</v>
      </c>
      <c r="AN166" s="36">
        <f>INT((U166-AL166*24-AM166)*60)</f>
        <v>59</v>
      </c>
      <c r="AO166" s="37">
        <f>U166*3600-AL166*24*3600-AM166*3600-AN166*60</f>
        <v>17.358497539767995</v>
      </c>
      <c r="AP166" s="3"/>
      <c r="AQ166" s="53">
        <v>7.911806106567383</v>
      </c>
      <c r="AR166" s="3"/>
      <c r="AS166" s="72">
        <f>636/AH166</f>
        <v>6.057142857142857</v>
      </c>
      <c r="AT166" s="3"/>
      <c r="AU166" s="3"/>
      <c r="AV166" s="2"/>
      <c r="AW166" s="2"/>
      <c r="AX166" s="2"/>
      <c r="AY166" s="3"/>
      <c r="AZ166" s="3"/>
      <c r="BA166" s="3"/>
      <c r="BB166" s="3"/>
      <c r="BC166" s="3"/>
      <c r="BD166" s="3"/>
      <c r="BE166" s="3"/>
      <c r="BF166" s="2"/>
      <c r="BG166" s="2"/>
      <c r="BH166" s="3"/>
      <c r="BI166" s="3"/>
      <c r="BJ166" s="3"/>
      <c r="BK166" s="3"/>
      <c r="BL166" s="3"/>
      <c r="BM166" s="3"/>
      <c r="BN166" s="3"/>
      <c r="BO166" s="2"/>
      <c r="BP166" s="2"/>
      <c r="BQ166" s="3"/>
      <c r="BR166" s="3"/>
      <c r="BS166" s="3"/>
      <c r="BT166" s="3"/>
      <c r="BU166" s="3"/>
      <c r="BV166" s="3"/>
      <c r="BW166" s="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</row>
    <row r="167" spans="1:118" ht="15">
      <c r="A167" s="17" t="s">
        <v>24</v>
      </c>
      <c r="B167" s="42">
        <v>12</v>
      </c>
      <c r="C167" s="18" t="s">
        <v>371</v>
      </c>
      <c r="D167" s="19" t="s">
        <v>372</v>
      </c>
      <c r="F167" s="20">
        <v>759.7000122070312</v>
      </c>
      <c r="G167" s="20">
        <v>581.7000122070312</v>
      </c>
      <c r="H167" s="20">
        <v>481.3999938964844</v>
      </c>
      <c r="I167" s="20">
        <v>416</v>
      </c>
      <c r="J167" s="20">
        <v>349.6000061035156</v>
      </c>
      <c r="K167" s="20">
        <v>318.20001220703125</v>
      </c>
      <c r="L167" s="20">
        <v>297.70001220703125</v>
      </c>
      <c r="N167" s="22">
        <v>0</v>
      </c>
      <c r="O167" s="21"/>
      <c r="P167" s="38">
        <f aca="true" t="shared" si="240" ref="P167:P174">AI167</f>
        <v>105</v>
      </c>
      <c r="Q167" s="39">
        <f aca="true" t="shared" si="241" ref="Q167:Q174">AJ167</f>
        <v>0</v>
      </c>
      <c r="R167" s="40">
        <f aca="true" t="shared" si="242" ref="R167:R174">AK167</f>
        <v>0</v>
      </c>
      <c r="T167" s="32">
        <f aca="true" t="shared" si="243" ref="T167:T174">IF(N167=0,1000,(P167+Q167/60+R167/3600)*N167)</f>
        <v>1000</v>
      </c>
      <c r="U167" s="31">
        <v>97.23730201154987</v>
      </c>
      <c r="V167" s="34"/>
      <c r="W167" s="34">
        <f aca="true" t="shared" si="244" ref="W167:W174">RANK(U167,U$165:U$177,1)</f>
        <v>12</v>
      </c>
      <c r="X167" s="35">
        <f t="shared" si="236"/>
        <v>0</v>
      </c>
      <c r="Y167" s="35">
        <f t="shared" si="237"/>
        <v>15</v>
      </c>
      <c r="Z167" s="35">
        <f t="shared" si="238"/>
        <v>0</v>
      </c>
      <c r="AA167" s="35">
        <f t="shared" si="239"/>
        <v>0</v>
      </c>
      <c r="AB167" s="3"/>
      <c r="AC167" s="3"/>
      <c r="AD167" s="57">
        <v>5</v>
      </c>
      <c r="AE167" s="58">
        <v>0</v>
      </c>
      <c r="AF167" s="58">
        <v>0</v>
      </c>
      <c r="AG167" s="59">
        <v>0</v>
      </c>
      <c r="AH167" s="1">
        <f aca="true" t="shared" si="245" ref="AH167:AH174">(AD167-X167)*24+(AE167-Y167)+(AF167-Z167)/60+(AG167-AA167)/3600+TIME_ZONE_CHANGE</f>
        <v>105</v>
      </c>
      <c r="AI167" s="1">
        <f aca="true" t="shared" si="246" ref="AI167:AI174">INT(AH167)</f>
        <v>105</v>
      </c>
      <c r="AJ167" s="1">
        <f aca="true" t="shared" si="247" ref="AJ167:AJ174">INT((AH167-AI167)*60)</f>
        <v>0</v>
      </c>
      <c r="AK167" s="1">
        <f aca="true" t="shared" si="248" ref="AK167:AK174">(AH167-AI167-AJ167/60)*3600</f>
        <v>0</v>
      </c>
      <c r="AL167" s="36">
        <f aca="true" t="shared" si="249" ref="AL167:AL174">INT(U167/24)</f>
        <v>4</v>
      </c>
      <c r="AM167" s="36">
        <f aca="true" t="shared" si="250" ref="AM167:AM174">INT(U167-AL167*24)</f>
        <v>1</v>
      </c>
      <c r="AN167" s="36">
        <f aca="true" t="shared" si="251" ref="AN167:AN174">INT((U167-AL167*24-AM167)*60)</f>
        <v>14</v>
      </c>
      <c r="AO167" s="37">
        <f aca="true" t="shared" si="252" ref="AO167:AO174">U167*3600-AL167*24*3600-AM167*3600-AN167*60</f>
        <v>14.287241579557303</v>
      </c>
      <c r="AP167" s="3"/>
      <c r="AQ167" s="53">
        <v>7.8033928871154785</v>
      </c>
      <c r="AR167" s="3"/>
      <c r="AS167" s="72">
        <f aca="true" t="shared" si="253" ref="AS167:AS174">636/AH167</f>
        <v>6.057142857142857</v>
      </c>
      <c r="AT167" s="3"/>
      <c r="AU167" s="3"/>
      <c r="AV167" s="2"/>
      <c r="AW167" s="2"/>
      <c r="AX167" s="2"/>
      <c r="AY167" s="3"/>
      <c r="AZ167" s="3"/>
      <c r="BA167" s="3"/>
      <c r="BB167" s="3"/>
      <c r="BC167" s="3"/>
      <c r="BD167" s="3"/>
      <c r="BE167" s="3"/>
      <c r="BF167" s="2"/>
      <c r="BG167" s="2"/>
      <c r="BH167" s="3"/>
      <c r="BI167" s="3"/>
      <c r="BJ167" s="3"/>
      <c r="BK167" s="3"/>
      <c r="BL167" s="3"/>
      <c r="BM167" s="3"/>
      <c r="BN167" s="3"/>
      <c r="BO167" s="2"/>
      <c r="BP167" s="2"/>
      <c r="BQ167" s="3"/>
      <c r="BR167" s="3"/>
      <c r="BS167" s="3"/>
      <c r="BT167" s="3"/>
      <c r="BU167" s="3"/>
      <c r="BV167" s="3"/>
      <c r="BW167" s="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</row>
    <row r="168" spans="1:118" ht="15">
      <c r="A168" s="17" t="s">
        <v>24</v>
      </c>
      <c r="B168" s="42">
        <v>12</v>
      </c>
      <c r="C168" s="18" t="s">
        <v>216</v>
      </c>
      <c r="D168" s="19" t="s">
        <v>217</v>
      </c>
      <c r="F168" s="20">
        <v>828.7999877929688</v>
      </c>
      <c r="G168" s="20">
        <v>634.0999755859375</v>
      </c>
      <c r="H168" s="20">
        <v>524.0999755859375</v>
      </c>
      <c r="I168" s="20">
        <v>453.1000061035156</v>
      </c>
      <c r="J168" s="20">
        <v>381.6000061035156</v>
      </c>
      <c r="K168" s="20">
        <v>348.20001220703125</v>
      </c>
      <c r="L168" s="20">
        <v>326.5</v>
      </c>
      <c r="N168" s="22">
        <v>0</v>
      </c>
      <c r="O168" s="21"/>
      <c r="P168" s="38">
        <f t="shared" si="240"/>
        <v>105</v>
      </c>
      <c r="Q168" s="39">
        <f t="shared" si="241"/>
        <v>0</v>
      </c>
      <c r="R168" s="40">
        <f t="shared" si="242"/>
        <v>0</v>
      </c>
      <c r="T168" s="32">
        <f t="shared" si="243"/>
        <v>1000</v>
      </c>
      <c r="U168" s="31">
        <v>89.16604364176109</v>
      </c>
      <c r="V168" s="34"/>
      <c r="W168" s="34">
        <f t="shared" si="244"/>
        <v>10</v>
      </c>
      <c r="X168" s="35">
        <f t="shared" si="236"/>
        <v>0</v>
      </c>
      <c r="Y168" s="35">
        <f t="shared" si="237"/>
        <v>15</v>
      </c>
      <c r="Z168" s="35">
        <f t="shared" si="238"/>
        <v>0</v>
      </c>
      <c r="AA168" s="35">
        <f t="shared" si="239"/>
        <v>0</v>
      </c>
      <c r="AB168" s="3"/>
      <c r="AC168" s="3"/>
      <c r="AD168" s="57">
        <v>5</v>
      </c>
      <c r="AE168" s="58">
        <v>0</v>
      </c>
      <c r="AF168" s="58">
        <v>0</v>
      </c>
      <c r="AG168" s="59">
        <v>0</v>
      </c>
      <c r="AH168" s="1">
        <f t="shared" si="245"/>
        <v>105</v>
      </c>
      <c r="AI168" s="1">
        <f t="shared" si="246"/>
        <v>105</v>
      </c>
      <c r="AJ168" s="1">
        <f t="shared" si="247"/>
        <v>0</v>
      </c>
      <c r="AK168" s="1">
        <f t="shared" si="248"/>
        <v>0</v>
      </c>
      <c r="AL168" s="36">
        <f t="shared" si="249"/>
        <v>3</v>
      </c>
      <c r="AM168" s="36">
        <f t="shared" si="250"/>
        <v>17</v>
      </c>
      <c r="AN168" s="36">
        <f t="shared" si="251"/>
        <v>9</v>
      </c>
      <c r="AO168" s="37">
        <f t="shared" si="252"/>
        <v>57.75711033993866</v>
      </c>
      <c r="AP168" s="3"/>
      <c r="AQ168" s="53">
        <v>8.581162452697754</v>
      </c>
      <c r="AR168" s="3"/>
      <c r="AS168" s="72">
        <f t="shared" si="253"/>
        <v>6.057142857142857</v>
      </c>
      <c r="AT168" s="3"/>
      <c r="AU168" s="3"/>
      <c r="AV168" s="2"/>
      <c r="AW168" s="2"/>
      <c r="AX168" s="2"/>
      <c r="AY168" s="3"/>
      <c r="AZ168" s="3"/>
      <c r="BA168" s="3"/>
      <c r="BB168" s="3"/>
      <c r="BC168" s="3"/>
      <c r="BD168" s="3"/>
      <c r="BE168" s="3"/>
      <c r="BF168" s="2"/>
      <c r="BG168" s="2"/>
      <c r="BH168" s="3"/>
      <c r="BI168" s="3"/>
      <c r="BJ168" s="3"/>
      <c r="BK168" s="3"/>
      <c r="BL168" s="3"/>
      <c r="BM168" s="3"/>
      <c r="BN168" s="3"/>
      <c r="BO168" s="2"/>
      <c r="BP168" s="2"/>
      <c r="BQ168" s="3"/>
      <c r="BR168" s="3"/>
      <c r="BS168" s="3"/>
      <c r="BT168" s="3"/>
      <c r="BU168" s="3"/>
      <c r="BV168" s="3"/>
      <c r="BW168" s="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</row>
    <row r="169" spans="1:118" ht="15">
      <c r="A169" s="17" t="s">
        <v>24</v>
      </c>
      <c r="B169" s="42">
        <v>12</v>
      </c>
      <c r="C169" s="18" t="s">
        <v>373</v>
      </c>
      <c r="D169" s="19" t="s">
        <v>374</v>
      </c>
      <c r="F169" s="20">
        <v>883.2000122070312</v>
      </c>
      <c r="G169" s="20">
        <v>662.2000122070312</v>
      </c>
      <c r="H169" s="20">
        <v>538.2999877929688</v>
      </c>
      <c r="I169" s="20">
        <v>458.20001220703125</v>
      </c>
      <c r="J169" s="20">
        <v>380.20001220703125</v>
      </c>
      <c r="K169" s="20">
        <v>347.20001220703125</v>
      </c>
      <c r="L169" s="20">
        <v>328.5</v>
      </c>
      <c r="N169" s="22">
        <v>0</v>
      </c>
      <c r="O169" s="21"/>
      <c r="P169" s="38">
        <f t="shared" si="240"/>
        <v>105</v>
      </c>
      <c r="Q169" s="39">
        <f t="shared" si="241"/>
        <v>0</v>
      </c>
      <c r="R169" s="40">
        <f t="shared" si="242"/>
        <v>0</v>
      </c>
      <c r="T169" s="32">
        <f t="shared" si="243"/>
        <v>1000</v>
      </c>
      <c r="U169" s="31">
        <v>86.07390926188258</v>
      </c>
      <c r="V169" s="34"/>
      <c r="W169" s="34">
        <f t="shared" si="244"/>
        <v>7</v>
      </c>
      <c r="X169" s="35">
        <f t="shared" si="236"/>
        <v>0</v>
      </c>
      <c r="Y169" s="35">
        <f t="shared" si="237"/>
        <v>15</v>
      </c>
      <c r="Z169" s="35">
        <f t="shared" si="238"/>
        <v>0</v>
      </c>
      <c r="AA169" s="35">
        <f t="shared" si="239"/>
        <v>0</v>
      </c>
      <c r="AB169" s="3"/>
      <c r="AC169" s="3"/>
      <c r="AD169" s="57">
        <v>5</v>
      </c>
      <c r="AE169" s="58">
        <v>0</v>
      </c>
      <c r="AF169" s="58">
        <v>0</v>
      </c>
      <c r="AG169" s="59">
        <v>0</v>
      </c>
      <c r="AH169" s="1">
        <f t="shared" si="245"/>
        <v>105</v>
      </c>
      <c r="AI169" s="1">
        <f t="shared" si="246"/>
        <v>105</v>
      </c>
      <c r="AJ169" s="1">
        <f t="shared" si="247"/>
        <v>0</v>
      </c>
      <c r="AK169" s="1">
        <f t="shared" si="248"/>
        <v>0</v>
      </c>
      <c r="AL169" s="36">
        <f t="shared" si="249"/>
        <v>3</v>
      </c>
      <c r="AM169" s="36">
        <f t="shared" si="250"/>
        <v>14</v>
      </c>
      <c r="AN169" s="36">
        <f t="shared" si="251"/>
        <v>4</v>
      </c>
      <c r="AO169" s="37">
        <f t="shared" si="252"/>
        <v>26.07334277726477</v>
      </c>
      <c r="AP169" s="3"/>
      <c r="AQ169" s="53">
        <v>8.937662124633789</v>
      </c>
      <c r="AR169" s="3"/>
      <c r="AS169" s="72">
        <f t="shared" si="253"/>
        <v>6.057142857142857</v>
      </c>
      <c r="AT169" s="3"/>
      <c r="AU169" s="3"/>
      <c r="AV169" s="2"/>
      <c r="AW169" s="2"/>
      <c r="AX169" s="2"/>
      <c r="AY169" s="3"/>
      <c r="AZ169" s="3"/>
      <c r="BA169" s="3"/>
      <c r="BB169" s="3"/>
      <c r="BC169" s="3"/>
      <c r="BD169" s="3"/>
      <c r="BE169" s="3"/>
      <c r="BF169" s="2"/>
      <c r="BG169" s="2"/>
      <c r="BH169" s="3"/>
      <c r="BI169" s="3"/>
      <c r="BJ169" s="3"/>
      <c r="BK169" s="3"/>
      <c r="BL169" s="3"/>
      <c r="BM169" s="3"/>
      <c r="BN169" s="3"/>
      <c r="BO169" s="2"/>
      <c r="BP169" s="2"/>
      <c r="BQ169" s="3"/>
      <c r="BR169" s="3"/>
      <c r="BS169" s="3"/>
      <c r="BT169" s="3"/>
      <c r="BU169" s="3"/>
      <c r="BV169" s="3"/>
      <c r="BW169" s="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</row>
    <row r="170" spans="1:118" ht="15">
      <c r="A170" s="17" t="s">
        <v>24</v>
      </c>
      <c r="B170" s="42">
        <v>12</v>
      </c>
      <c r="C170" s="18" t="s">
        <v>375</v>
      </c>
      <c r="D170" s="19" t="s">
        <v>221</v>
      </c>
      <c r="F170" s="20">
        <v>818.2000122070312</v>
      </c>
      <c r="G170" s="20">
        <v>635.2999877929688</v>
      </c>
      <c r="H170" s="20">
        <v>531.9000244140625</v>
      </c>
      <c r="I170" s="20">
        <v>464.70001220703125</v>
      </c>
      <c r="J170" s="20">
        <v>390.5</v>
      </c>
      <c r="K170" s="20">
        <v>346.1000061035156</v>
      </c>
      <c r="L170" s="20">
        <v>311.20001220703125</v>
      </c>
      <c r="N170" s="22">
        <v>0</v>
      </c>
      <c r="O170" s="21"/>
      <c r="P170" s="38">
        <f t="shared" si="240"/>
        <v>105</v>
      </c>
      <c r="Q170" s="39">
        <f t="shared" si="241"/>
        <v>0</v>
      </c>
      <c r="R170" s="40">
        <f t="shared" si="242"/>
        <v>0</v>
      </c>
      <c r="T170" s="32">
        <f t="shared" si="243"/>
        <v>1000</v>
      </c>
      <c r="U170" s="31">
        <v>88.59923659208515</v>
      </c>
      <c r="V170" s="34"/>
      <c r="W170" s="34">
        <f t="shared" si="244"/>
        <v>9</v>
      </c>
      <c r="X170" s="35">
        <f t="shared" si="236"/>
        <v>0</v>
      </c>
      <c r="Y170" s="35">
        <f t="shared" si="237"/>
        <v>15</v>
      </c>
      <c r="Z170" s="35">
        <f t="shared" si="238"/>
        <v>0</v>
      </c>
      <c r="AA170" s="35">
        <f t="shared" si="239"/>
        <v>0</v>
      </c>
      <c r="AB170" s="3"/>
      <c r="AC170" s="3"/>
      <c r="AD170" s="57">
        <v>5</v>
      </c>
      <c r="AE170" s="58">
        <v>0</v>
      </c>
      <c r="AF170" s="58">
        <v>0</v>
      </c>
      <c r="AG170" s="59">
        <v>0</v>
      </c>
      <c r="AH170" s="1">
        <f t="shared" si="245"/>
        <v>105</v>
      </c>
      <c r="AI170" s="1">
        <f t="shared" si="246"/>
        <v>105</v>
      </c>
      <c r="AJ170" s="1">
        <f t="shared" si="247"/>
        <v>0</v>
      </c>
      <c r="AK170" s="1">
        <f t="shared" si="248"/>
        <v>0</v>
      </c>
      <c r="AL170" s="36">
        <f t="shared" si="249"/>
        <v>3</v>
      </c>
      <c r="AM170" s="36">
        <f t="shared" si="250"/>
        <v>16</v>
      </c>
      <c r="AN170" s="36">
        <f t="shared" si="251"/>
        <v>35</v>
      </c>
      <c r="AO170" s="37">
        <f t="shared" si="252"/>
        <v>57.25173150654882</v>
      </c>
      <c r="AP170" s="3"/>
      <c r="AQ170" s="53">
        <v>8.64371109008789</v>
      </c>
      <c r="AR170" s="3"/>
      <c r="AS170" s="72">
        <f t="shared" si="253"/>
        <v>6.057142857142857</v>
      </c>
      <c r="AT170" s="3"/>
      <c r="AU170" s="3"/>
      <c r="AV170" s="2"/>
      <c r="AW170" s="2"/>
      <c r="AX170" s="2"/>
      <c r="AY170" s="3"/>
      <c r="AZ170" s="3"/>
      <c r="BA170" s="3"/>
      <c r="BB170" s="3"/>
      <c r="BC170" s="3"/>
      <c r="BD170" s="3"/>
      <c r="BE170" s="3"/>
      <c r="BF170" s="2"/>
      <c r="BG170" s="2"/>
      <c r="BH170" s="3"/>
      <c r="BI170" s="3"/>
      <c r="BJ170" s="3"/>
      <c r="BK170" s="3"/>
      <c r="BL170" s="3"/>
      <c r="BM170" s="3"/>
      <c r="BN170" s="3"/>
      <c r="BO170" s="2"/>
      <c r="BP170" s="2"/>
      <c r="BQ170" s="3"/>
      <c r="BR170" s="3"/>
      <c r="BS170" s="3"/>
      <c r="BT170" s="3"/>
      <c r="BU170" s="3"/>
      <c r="BV170" s="3"/>
      <c r="BW170" s="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</row>
    <row r="171" spans="1:118" ht="15">
      <c r="A171" s="17" t="s">
        <v>24</v>
      </c>
      <c r="B171" s="42">
        <v>12</v>
      </c>
      <c r="C171" s="18" t="s">
        <v>376</v>
      </c>
      <c r="D171" s="19" t="s">
        <v>377</v>
      </c>
      <c r="F171" s="20">
        <v>889.7000122070312</v>
      </c>
      <c r="G171" s="20">
        <v>670.5</v>
      </c>
      <c r="H171" s="20">
        <v>546.5</v>
      </c>
      <c r="I171" s="20">
        <v>465.5</v>
      </c>
      <c r="J171" s="20">
        <v>384.6000061035156</v>
      </c>
      <c r="K171" s="20">
        <v>347.79998779296875</v>
      </c>
      <c r="L171" s="20">
        <v>324.8999938964844</v>
      </c>
      <c r="N171" s="22">
        <v>0</v>
      </c>
      <c r="O171" s="21"/>
      <c r="P171" s="38">
        <f t="shared" si="240"/>
        <v>105</v>
      </c>
      <c r="Q171" s="39">
        <f t="shared" si="241"/>
        <v>0</v>
      </c>
      <c r="R171" s="40">
        <f t="shared" si="242"/>
        <v>0</v>
      </c>
      <c r="T171" s="32">
        <f t="shared" si="243"/>
        <v>1000</v>
      </c>
      <c r="U171" s="31">
        <v>84.94568415310107</v>
      </c>
      <c r="V171" s="34"/>
      <c r="W171" s="34">
        <f t="shared" si="244"/>
        <v>5</v>
      </c>
      <c r="X171" s="35">
        <f t="shared" si="236"/>
        <v>0</v>
      </c>
      <c r="Y171" s="35">
        <f t="shared" si="237"/>
        <v>15</v>
      </c>
      <c r="Z171" s="35">
        <f t="shared" si="238"/>
        <v>0</v>
      </c>
      <c r="AA171" s="35">
        <f t="shared" si="239"/>
        <v>0</v>
      </c>
      <c r="AB171" s="3"/>
      <c r="AC171" s="3"/>
      <c r="AD171" s="57">
        <v>5</v>
      </c>
      <c r="AE171" s="58">
        <v>0</v>
      </c>
      <c r="AF171" s="58">
        <v>0</v>
      </c>
      <c r="AG171" s="59">
        <v>0</v>
      </c>
      <c r="AH171" s="1">
        <f t="shared" si="245"/>
        <v>105</v>
      </c>
      <c r="AI171" s="1">
        <f t="shared" si="246"/>
        <v>105</v>
      </c>
      <c r="AJ171" s="1">
        <f t="shared" si="247"/>
        <v>0</v>
      </c>
      <c r="AK171" s="1">
        <f t="shared" si="248"/>
        <v>0</v>
      </c>
      <c r="AL171" s="36">
        <f t="shared" si="249"/>
        <v>3</v>
      </c>
      <c r="AM171" s="36">
        <f t="shared" si="250"/>
        <v>12</v>
      </c>
      <c r="AN171" s="36">
        <f t="shared" si="251"/>
        <v>56</v>
      </c>
      <c r="AO171" s="37">
        <f t="shared" si="252"/>
        <v>44.46295116387773</v>
      </c>
      <c r="AP171" s="3"/>
      <c r="AQ171" s="53">
        <v>9.077555656433105</v>
      </c>
      <c r="AR171" s="3"/>
      <c r="AS171" s="72">
        <f t="shared" si="253"/>
        <v>6.057142857142857</v>
      </c>
      <c r="AT171" s="3"/>
      <c r="AU171" s="3"/>
      <c r="AV171" s="2"/>
      <c r="AW171" s="2"/>
      <c r="AX171" s="2"/>
      <c r="AY171" s="3"/>
      <c r="AZ171" s="3"/>
      <c r="BA171" s="3"/>
      <c r="BB171" s="3"/>
      <c r="BC171" s="3"/>
      <c r="BD171" s="3"/>
      <c r="BE171" s="3"/>
      <c r="BF171" s="2"/>
      <c r="BG171" s="2"/>
      <c r="BH171" s="3"/>
      <c r="BI171" s="3"/>
      <c r="BJ171" s="3"/>
      <c r="BK171" s="3"/>
      <c r="BL171" s="3"/>
      <c r="BM171" s="3"/>
      <c r="BN171" s="3"/>
      <c r="BO171" s="2"/>
      <c r="BP171" s="2"/>
      <c r="BQ171" s="3"/>
      <c r="BR171" s="3"/>
      <c r="BS171" s="3"/>
      <c r="BT171" s="3"/>
      <c r="BU171" s="3"/>
      <c r="BV171" s="3"/>
      <c r="BW171" s="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</row>
    <row r="172" spans="1:118" ht="15">
      <c r="A172" s="17" t="s">
        <v>24</v>
      </c>
      <c r="B172" s="42">
        <v>12</v>
      </c>
      <c r="C172" s="18" t="s">
        <v>202</v>
      </c>
      <c r="D172" s="19" t="s">
        <v>218</v>
      </c>
      <c r="F172" s="20">
        <v>863.4000244140625</v>
      </c>
      <c r="G172" s="20">
        <v>659.4000244140625</v>
      </c>
      <c r="H172" s="20">
        <v>544</v>
      </c>
      <c r="I172" s="20">
        <v>469.3999938964844</v>
      </c>
      <c r="J172" s="20">
        <v>394.5</v>
      </c>
      <c r="K172" s="20">
        <v>360.1000061035156</v>
      </c>
      <c r="L172" s="20">
        <v>338.6000061035156</v>
      </c>
      <c r="N172" s="22">
        <v>0</v>
      </c>
      <c r="O172" s="21"/>
      <c r="P172" s="38">
        <f t="shared" si="240"/>
        <v>105</v>
      </c>
      <c r="Q172" s="39">
        <f t="shared" si="241"/>
        <v>0</v>
      </c>
      <c r="R172" s="40">
        <f t="shared" si="242"/>
        <v>0</v>
      </c>
      <c r="T172" s="32">
        <f t="shared" si="243"/>
        <v>1000</v>
      </c>
      <c r="U172" s="31">
        <v>85.80254530458188</v>
      </c>
      <c r="V172" s="34"/>
      <c r="W172" s="34">
        <f t="shared" si="244"/>
        <v>6</v>
      </c>
      <c r="X172" s="35">
        <f t="shared" si="236"/>
        <v>0</v>
      </c>
      <c r="Y172" s="35">
        <f t="shared" si="237"/>
        <v>15</v>
      </c>
      <c r="Z172" s="35">
        <f t="shared" si="238"/>
        <v>0</v>
      </c>
      <c r="AA172" s="35">
        <f t="shared" si="239"/>
        <v>0</v>
      </c>
      <c r="AB172" s="3"/>
      <c r="AC172" s="3"/>
      <c r="AD172" s="57">
        <v>5</v>
      </c>
      <c r="AE172" s="58">
        <v>0</v>
      </c>
      <c r="AF172" s="58">
        <v>0</v>
      </c>
      <c r="AG172" s="59">
        <v>0</v>
      </c>
      <c r="AH172" s="1">
        <f t="shared" si="245"/>
        <v>105</v>
      </c>
      <c r="AI172" s="1">
        <f t="shared" si="246"/>
        <v>105</v>
      </c>
      <c r="AJ172" s="1">
        <f t="shared" si="247"/>
        <v>0</v>
      </c>
      <c r="AK172" s="1">
        <f t="shared" si="248"/>
        <v>0</v>
      </c>
      <c r="AL172" s="36">
        <f t="shared" si="249"/>
        <v>3</v>
      </c>
      <c r="AM172" s="36">
        <f t="shared" si="250"/>
        <v>13</v>
      </c>
      <c r="AN172" s="36">
        <f t="shared" si="251"/>
        <v>48</v>
      </c>
      <c r="AO172" s="37">
        <f t="shared" si="252"/>
        <v>9.163096494798083</v>
      </c>
      <c r="AP172" s="3"/>
      <c r="AQ172" s="53">
        <v>8.970808982849121</v>
      </c>
      <c r="AR172" s="3"/>
      <c r="AS172" s="72">
        <f t="shared" si="253"/>
        <v>6.057142857142857</v>
      </c>
      <c r="AT172" s="3"/>
      <c r="AU172" s="3"/>
      <c r="AV172" s="2"/>
      <c r="AW172" s="2"/>
      <c r="AX172" s="2"/>
      <c r="AY172" s="3"/>
      <c r="AZ172" s="3"/>
      <c r="BA172" s="3"/>
      <c r="BB172" s="3"/>
      <c r="BC172" s="3"/>
      <c r="BD172" s="3"/>
      <c r="BE172" s="3"/>
      <c r="BF172" s="2"/>
      <c r="BG172" s="2"/>
      <c r="BH172" s="3"/>
      <c r="BI172" s="3"/>
      <c r="BJ172" s="3"/>
      <c r="BK172" s="3"/>
      <c r="BL172" s="3"/>
      <c r="BM172" s="3"/>
      <c r="BN172" s="3"/>
      <c r="BO172" s="2"/>
      <c r="BP172" s="2"/>
      <c r="BQ172" s="3"/>
      <c r="BR172" s="3"/>
      <c r="BS172" s="3"/>
      <c r="BT172" s="3"/>
      <c r="BU172" s="3"/>
      <c r="BV172" s="3"/>
      <c r="BW172" s="3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</row>
    <row r="173" spans="1:118" ht="15">
      <c r="A173" s="17" t="s">
        <v>24</v>
      </c>
      <c r="B173" s="42">
        <v>12</v>
      </c>
      <c r="C173" s="18" t="s">
        <v>378</v>
      </c>
      <c r="D173" s="19" t="s">
        <v>379</v>
      </c>
      <c r="F173" s="20">
        <v>828.7000122070312</v>
      </c>
      <c r="G173" s="20">
        <v>642.7999877929688</v>
      </c>
      <c r="H173" s="20">
        <v>537.7000122070312</v>
      </c>
      <c r="I173" s="20">
        <v>470.1000061035156</v>
      </c>
      <c r="J173" s="20">
        <v>399.3999938964844</v>
      </c>
      <c r="K173" s="20">
        <v>363.1000061035156</v>
      </c>
      <c r="L173" s="20">
        <v>336.70001220703125</v>
      </c>
      <c r="N173" s="22">
        <v>0</v>
      </c>
      <c r="O173" s="21"/>
      <c r="P173" s="38">
        <f t="shared" si="240"/>
        <v>105</v>
      </c>
      <c r="Q173" s="39">
        <f t="shared" si="241"/>
        <v>0</v>
      </c>
      <c r="R173" s="40">
        <f t="shared" si="242"/>
        <v>0</v>
      </c>
      <c r="T173" s="32">
        <f t="shared" si="243"/>
        <v>1000</v>
      </c>
      <c r="U173" s="31">
        <v>87.52605650979265</v>
      </c>
      <c r="V173" s="34"/>
      <c r="W173" s="34">
        <f t="shared" si="244"/>
        <v>8</v>
      </c>
      <c r="X173" s="35">
        <f t="shared" si="236"/>
        <v>0</v>
      </c>
      <c r="Y173" s="35">
        <f t="shared" si="237"/>
        <v>15</v>
      </c>
      <c r="Z173" s="35">
        <f t="shared" si="238"/>
        <v>0</v>
      </c>
      <c r="AA173" s="35">
        <f t="shared" si="239"/>
        <v>0</v>
      </c>
      <c r="AB173" s="3"/>
      <c r="AC173" s="3"/>
      <c r="AD173" s="57">
        <v>5</v>
      </c>
      <c r="AE173" s="58">
        <v>0</v>
      </c>
      <c r="AF173" s="58">
        <v>0</v>
      </c>
      <c r="AG173" s="59">
        <v>0</v>
      </c>
      <c r="AH173" s="1">
        <f t="shared" si="245"/>
        <v>105</v>
      </c>
      <c r="AI173" s="1">
        <f t="shared" si="246"/>
        <v>105</v>
      </c>
      <c r="AJ173" s="1">
        <f t="shared" si="247"/>
        <v>0</v>
      </c>
      <c r="AK173" s="1">
        <f t="shared" si="248"/>
        <v>0</v>
      </c>
      <c r="AL173" s="36">
        <f t="shared" si="249"/>
        <v>3</v>
      </c>
      <c r="AM173" s="36">
        <f t="shared" si="250"/>
        <v>15</v>
      </c>
      <c r="AN173" s="36">
        <f t="shared" si="251"/>
        <v>31</v>
      </c>
      <c r="AO173" s="37">
        <f t="shared" si="252"/>
        <v>33.803435253561474</v>
      </c>
      <c r="AP173" s="3"/>
      <c r="AQ173" s="53">
        <v>8.765504837036133</v>
      </c>
      <c r="AR173" s="3"/>
      <c r="AS173" s="72">
        <f t="shared" si="253"/>
        <v>6.057142857142857</v>
      </c>
      <c r="AT173" s="3"/>
      <c r="AU173" s="3"/>
      <c r="AV173" s="2"/>
      <c r="AW173" s="2"/>
      <c r="AX173" s="2"/>
      <c r="AY173" s="3"/>
      <c r="AZ173" s="3"/>
      <c r="BA173" s="3"/>
      <c r="BB173" s="3"/>
      <c r="BC173" s="3"/>
      <c r="BD173" s="3"/>
      <c r="BE173" s="3"/>
      <c r="BF173" s="2"/>
      <c r="BG173" s="2"/>
      <c r="BH173" s="3"/>
      <c r="BI173" s="3"/>
      <c r="BJ173" s="3"/>
      <c r="BK173" s="3"/>
      <c r="BL173" s="3"/>
      <c r="BM173" s="3"/>
      <c r="BN173" s="3"/>
      <c r="BO173" s="2"/>
      <c r="BP173" s="2"/>
      <c r="BQ173" s="3"/>
      <c r="BR173" s="3"/>
      <c r="BS173" s="3"/>
      <c r="BT173" s="3"/>
      <c r="BU173" s="3"/>
      <c r="BV173" s="3"/>
      <c r="BW173" s="3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</row>
    <row r="174" spans="1:118" ht="15">
      <c r="A174" s="17" t="s">
        <v>24</v>
      </c>
      <c r="B174" s="42">
        <v>12</v>
      </c>
      <c r="C174" s="18" t="s">
        <v>219</v>
      </c>
      <c r="D174" s="19" t="s">
        <v>220</v>
      </c>
      <c r="F174" s="20">
        <v>897.5999755859375</v>
      </c>
      <c r="G174" s="20">
        <v>682</v>
      </c>
      <c r="H174" s="20">
        <v>559.7999877929688</v>
      </c>
      <c r="I174" s="20">
        <v>480.79998779296875</v>
      </c>
      <c r="J174" s="20">
        <v>399.5</v>
      </c>
      <c r="K174" s="20">
        <v>358</v>
      </c>
      <c r="L174" s="20">
        <v>328.5</v>
      </c>
      <c r="N174" s="22">
        <v>0</v>
      </c>
      <c r="O174" s="21"/>
      <c r="P174" s="38">
        <f t="shared" si="240"/>
        <v>105</v>
      </c>
      <c r="Q174" s="39">
        <f t="shared" si="241"/>
        <v>0</v>
      </c>
      <c r="R174" s="40">
        <f t="shared" si="242"/>
        <v>0</v>
      </c>
      <c r="T174" s="32">
        <f t="shared" si="243"/>
        <v>1000</v>
      </c>
      <c r="U174" s="31">
        <v>83.24339282617596</v>
      </c>
      <c r="V174" s="34"/>
      <c r="W174" s="34">
        <f t="shared" si="244"/>
        <v>3</v>
      </c>
      <c r="X174" s="35">
        <f t="shared" si="236"/>
        <v>0</v>
      </c>
      <c r="Y174" s="35">
        <f t="shared" si="237"/>
        <v>15</v>
      </c>
      <c r="Z174" s="35">
        <f t="shared" si="238"/>
        <v>0</v>
      </c>
      <c r="AA174" s="35">
        <f t="shared" si="239"/>
        <v>0</v>
      </c>
      <c r="AB174" s="3"/>
      <c r="AC174" s="3"/>
      <c r="AD174" s="57">
        <v>5</v>
      </c>
      <c r="AE174" s="58">
        <v>0</v>
      </c>
      <c r="AF174" s="58">
        <v>0</v>
      </c>
      <c r="AG174" s="59">
        <v>0</v>
      </c>
      <c r="AH174" s="1">
        <f t="shared" si="245"/>
        <v>105</v>
      </c>
      <c r="AI174" s="1">
        <f t="shared" si="246"/>
        <v>105</v>
      </c>
      <c r="AJ174" s="1">
        <f t="shared" si="247"/>
        <v>0</v>
      </c>
      <c r="AK174" s="1">
        <f t="shared" si="248"/>
        <v>0</v>
      </c>
      <c r="AL174" s="36">
        <f t="shared" si="249"/>
        <v>3</v>
      </c>
      <c r="AM174" s="36">
        <f t="shared" si="250"/>
        <v>11</v>
      </c>
      <c r="AN174" s="36">
        <f t="shared" si="251"/>
        <v>14</v>
      </c>
      <c r="AO174" s="37">
        <f t="shared" si="252"/>
        <v>36.214174233493395</v>
      </c>
      <c r="AP174" s="3"/>
      <c r="AQ174" s="53">
        <v>9.299263954162598</v>
      </c>
      <c r="AR174" s="3"/>
      <c r="AS174" s="72">
        <f t="shared" si="253"/>
        <v>6.057142857142857</v>
      </c>
      <c r="AT174" s="3"/>
      <c r="AU174" s="3"/>
      <c r="AV174" s="2"/>
      <c r="AW174" s="2"/>
      <c r="AX174" s="2"/>
      <c r="AY174" s="3"/>
      <c r="AZ174" s="3"/>
      <c r="BA174" s="3"/>
      <c r="BB174" s="3"/>
      <c r="BC174" s="3"/>
      <c r="BD174" s="3"/>
      <c r="BE174" s="3"/>
      <c r="BF174" s="2"/>
      <c r="BG174" s="2"/>
      <c r="BH174" s="3"/>
      <c r="BI174" s="3"/>
      <c r="BJ174" s="3"/>
      <c r="BK174" s="3"/>
      <c r="BL174" s="3"/>
      <c r="BM174" s="3"/>
      <c r="BN174" s="3"/>
      <c r="BO174" s="2"/>
      <c r="BP174" s="2"/>
      <c r="BQ174" s="3"/>
      <c r="BR174" s="3"/>
      <c r="BS174" s="3"/>
      <c r="BT174" s="3"/>
      <c r="BU174" s="3"/>
      <c r="BV174" s="3"/>
      <c r="BW174" s="3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</row>
    <row r="175" spans="1:45" ht="15">
      <c r="A175" s="17" t="s">
        <v>24</v>
      </c>
      <c r="B175" s="42">
        <v>12</v>
      </c>
      <c r="C175" s="18" t="s">
        <v>380</v>
      </c>
      <c r="D175" s="19" t="s">
        <v>381</v>
      </c>
      <c r="F175" s="20">
        <v>877.0999755859375</v>
      </c>
      <c r="G175" s="20">
        <v>673.0999755859375</v>
      </c>
      <c r="H175" s="20">
        <v>558.5999755859375</v>
      </c>
      <c r="I175" s="20">
        <v>486.1000061035156</v>
      </c>
      <c r="J175" s="20">
        <v>415.1000061035156</v>
      </c>
      <c r="K175" s="20">
        <v>384.6000061035156</v>
      </c>
      <c r="L175" s="20">
        <v>366.3999938964844</v>
      </c>
      <c r="N175" s="22">
        <v>0</v>
      </c>
      <c r="O175" s="21"/>
      <c r="P175" s="38">
        <f aca="true" t="shared" si="254" ref="P175:R177">AI175</f>
        <v>105</v>
      </c>
      <c r="Q175" s="39">
        <f t="shared" si="254"/>
        <v>0</v>
      </c>
      <c r="R175" s="40">
        <f t="shared" si="254"/>
        <v>0</v>
      </c>
      <c r="T175" s="32">
        <f>IF(N175=0,1000,(P175+Q175/60+R175/3600)*N175)</f>
        <v>1000</v>
      </c>
      <c r="U175" s="31">
        <v>83.77352335416157</v>
      </c>
      <c r="V175" s="34"/>
      <c r="W175" s="34">
        <f>RANK(U175,U$165:U$177,1)</f>
        <v>4</v>
      </c>
      <c r="X175" s="35">
        <f aca="true" t="shared" si="255" ref="X175:AA177">X174</f>
        <v>0</v>
      </c>
      <c r="Y175" s="35">
        <f t="shared" si="255"/>
        <v>15</v>
      </c>
      <c r="Z175" s="35">
        <f t="shared" si="255"/>
        <v>0</v>
      </c>
      <c r="AA175" s="35">
        <f t="shared" si="255"/>
        <v>0</v>
      </c>
      <c r="AD175" s="57">
        <v>5</v>
      </c>
      <c r="AE175" s="58">
        <v>0</v>
      </c>
      <c r="AF175" s="58">
        <v>0</v>
      </c>
      <c r="AG175" s="59">
        <v>0</v>
      </c>
      <c r="AH175" s="1">
        <f>(AD175-X175)*24+(AE175-Y175)+(AF175-Z175)/60+(AG175-AA175)/3600+TIME_ZONE_CHANGE</f>
        <v>105</v>
      </c>
      <c r="AI175" s="1">
        <f>INT(AH175)</f>
        <v>105</v>
      </c>
      <c r="AJ175" s="1">
        <f>INT((AH175-AI175)*60)</f>
        <v>0</v>
      </c>
      <c r="AK175" s="1">
        <f>(AH175-AI175-AJ175/60)*3600</f>
        <v>0</v>
      </c>
      <c r="AL175" s="36">
        <f>INT(U175/24)</f>
        <v>3</v>
      </c>
      <c r="AM175" s="36">
        <f>INT(U175-AL175*24)</f>
        <v>11</v>
      </c>
      <c r="AN175" s="36">
        <f>INT((U175-AL175*24-AM175)*60)</f>
        <v>46</v>
      </c>
      <c r="AO175" s="37">
        <f>U175*3600-AL175*24*3600-AM175*3600-AN175*60</f>
        <v>24.68407498166198</v>
      </c>
      <c r="AQ175" s="53">
        <v>9.228822708129883</v>
      </c>
      <c r="AS175" s="72">
        <f>636/AH175</f>
        <v>6.057142857142857</v>
      </c>
    </row>
    <row r="176" spans="1:45" ht="15">
      <c r="A176" s="17" t="s">
        <v>24</v>
      </c>
      <c r="B176" s="42">
        <v>12</v>
      </c>
      <c r="C176" s="18" t="s">
        <v>382</v>
      </c>
      <c r="D176" s="19" t="s">
        <v>383</v>
      </c>
      <c r="F176" s="20">
        <v>911</v>
      </c>
      <c r="G176" s="20">
        <v>693.0999755859375</v>
      </c>
      <c r="H176" s="20">
        <v>570.0999755859375</v>
      </c>
      <c r="I176" s="20">
        <v>490.1000061035156</v>
      </c>
      <c r="J176" s="20">
        <v>410.3999938964844</v>
      </c>
      <c r="K176" s="20">
        <v>374.70001220703125</v>
      </c>
      <c r="L176" s="20">
        <v>352.8999938964844</v>
      </c>
      <c r="N176" s="22">
        <v>0</v>
      </c>
      <c r="O176" s="21"/>
      <c r="P176" s="38">
        <f t="shared" si="254"/>
        <v>105</v>
      </c>
      <c r="Q176" s="39">
        <f t="shared" si="254"/>
        <v>0</v>
      </c>
      <c r="R176" s="40">
        <f t="shared" si="254"/>
        <v>0</v>
      </c>
      <c r="T176" s="32">
        <f>IF(N176=0,1000,(P176+Q176/60+R176/3600)*N176)</f>
        <v>1000</v>
      </c>
      <c r="U176" s="31">
        <v>81.81602385080863</v>
      </c>
      <c r="V176" s="34"/>
      <c r="W176" s="34">
        <f>RANK(U176,U$165:U$177,1)</f>
        <v>2</v>
      </c>
      <c r="X176" s="35">
        <f t="shared" si="255"/>
        <v>0</v>
      </c>
      <c r="Y176" s="35">
        <f t="shared" si="255"/>
        <v>15</v>
      </c>
      <c r="Z176" s="35">
        <f t="shared" si="255"/>
        <v>0</v>
      </c>
      <c r="AA176" s="35">
        <f t="shared" si="255"/>
        <v>0</v>
      </c>
      <c r="AD176" s="57">
        <v>5</v>
      </c>
      <c r="AE176" s="58">
        <v>0</v>
      </c>
      <c r="AF176" s="58">
        <v>0</v>
      </c>
      <c r="AG176" s="59">
        <v>0</v>
      </c>
      <c r="AH176" s="1">
        <f>(AD176-X176)*24+(AE176-Y176)+(AF176-Z176)/60+(AG176-AA176)/3600+TIME_ZONE_CHANGE</f>
        <v>105</v>
      </c>
      <c r="AI176" s="1">
        <f>INT(AH176)</f>
        <v>105</v>
      </c>
      <c r="AJ176" s="1">
        <f>INT((AH176-AI176)*60)</f>
        <v>0</v>
      </c>
      <c r="AK176" s="1">
        <f>(AH176-AI176-AJ176/60)*3600</f>
        <v>0</v>
      </c>
      <c r="AL176" s="36">
        <f>INT(U176/24)</f>
        <v>3</v>
      </c>
      <c r="AM176" s="36">
        <f>INT(U176-AL176*24)</f>
        <v>9</v>
      </c>
      <c r="AN176" s="36">
        <f>INT((U176-AL176*24-AM176)*60)</f>
        <v>48</v>
      </c>
      <c r="AO176" s="37">
        <f>U176*3600-AL176*24*3600-AM176*3600-AN176*60</f>
        <v>57.685862911108416</v>
      </c>
      <c r="AQ176" s="53">
        <v>9.495277404785156</v>
      </c>
      <c r="AS176" s="72">
        <f>636/AH176</f>
        <v>6.057142857142857</v>
      </c>
    </row>
    <row r="177" spans="1:45" ht="15">
      <c r="A177" s="17" t="s">
        <v>24</v>
      </c>
      <c r="B177" s="42">
        <v>12</v>
      </c>
      <c r="C177" s="18" t="s">
        <v>26</v>
      </c>
      <c r="D177" s="19" t="s">
        <v>141</v>
      </c>
      <c r="F177" s="20">
        <v>905.5999755859375</v>
      </c>
      <c r="G177" s="20">
        <v>691.5</v>
      </c>
      <c r="H177" s="20">
        <v>570.7999877929688</v>
      </c>
      <c r="I177" s="20">
        <v>493.1000061035156</v>
      </c>
      <c r="J177" s="20">
        <v>415</v>
      </c>
      <c r="K177" s="20">
        <v>378.6000061035156</v>
      </c>
      <c r="L177" s="20">
        <v>355.1000061035156</v>
      </c>
      <c r="N177" s="22">
        <v>0</v>
      </c>
      <c r="O177" s="21"/>
      <c r="P177" s="50">
        <f t="shared" si="254"/>
        <v>105</v>
      </c>
      <c r="Q177" s="51">
        <f t="shared" si="254"/>
        <v>0</v>
      </c>
      <c r="R177" s="52">
        <f t="shared" si="254"/>
        <v>0</v>
      </c>
      <c r="T177" s="32">
        <f>IF(N177=0,1000,(P177+Q177/60+R177/3600)*N177)</f>
        <v>1000</v>
      </c>
      <c r="U177" s="31">
        <v>81.7953517871303</v>
      </c>
      <c r="V177" s="34"/>
      <c r="W177" s="34">
        <f>RANK(U177,U$165:U$177,1)</f>
        <v>1</v>
      </c>
      <c r="X177" s="35">
        <f t="shared" si="255"/>
        <v>0</v>
      </c>
      <c r="Y177" s="35">
        <f t="shared" si="255"/>
        <v>15</v>
      </c>
      <c r="Z177" s="35">
        <f t="shared" si="255"/>
        <v>0</v>
      </c>
      <c r="AA177" s="35">
        <f t="shared" si="255"/>
        <v>0</v>
      </c>
      <c r="AD177" s="60">
        <v>5</v>
      </c>
      <c r="AE177" s="61">
        <v>0</v>
      </c>
      <c r="AF177" s="61">
        <v>0</v>
      </c>
      <c r="AG177" s="62">
        <v>0</v>
      </c>
      <c r="AH177" s="1">
        <f>(AD177-X177)*24+(AE177-Y177)+(AF177-Z177)/60+(AG177-AA177)/3600+TIME_ZONE_CHANGE</f>
        <v>105</v>
      </c>
      <c r="AI177" s="1">
        <f>INT(AH177)</f>
        <v>105</v>
      </c>
      <c r="AJ177" s="1">
        <f>INT((AH177-AI177)*60)</f>
        <v>0</v>
      </c>
      <c r="AK177" s="1">
        <f>(AH177-AI177-AJ177/60)*3600</f>
        <v>0</v>
      </c>
      <c r="AL177" s="36">
        <f>INT(U177/24)</f>
        <v>3</v>
      </c>
      <c r="AM177" s="36">
        <f>INT(U177-AL177*24)</f>
        <v>9</v>
      </c>
      <c r="AN177" s="36">
        <f>INT((U177-AL177*24-AM177)*60)</f>
        <v>47</v>
      </c>
      <c r="AO177" s="37">
        <f>U177*3600-AL177*24*3600-AM177*3600-AN177*60</f>
        <v>43.26643366907956</v>
      </c>
      <c r="AQ177" s="53">
        <v>9.498184204101562</v>
      </c>
      <c r="AS177" s="72">
        <f>636/AH177</f>
        <v>6.057142857142857</v>
      </c>
    </row>
    <row r="178" spans="1:43" ht="15">
      <c r="A178" s="17"/>
      <c r="B178" s="42"/>
      <c r="F178" s="20"/>
      <c r="G178" s="20"/>
      <c r="H178" s="20"/>
      <c r="I178" s="20"/>
      <c r="J178" s="20"/>
      <c r="K178" s="20"/>
      <c r="L178" s="20"/>
      <c r="N178" s="22"/>
      <c r="O178" s="21"/>
      <c r="P178" s="22"/>
      <c r="Q178" s="22"/>
      <c r="R178" s="22"/>
      <c r="T178" s="32"/>
      <c r="U178" s="31"/>
      <c r="V178" s="34"/>
      <c r="W178" s="34"/>
      <c r="AQ178" s="53"/>
    </row>
    <row r="179" spans="1:43" ht="15">
      <c r="A179" s="8"/>
      <c r="B179" s="10"/>
      <c r="C179" s="9"/>
      <c r="D179" s="10" t="s">
        <v>3</v>
      </c>
      <c r="E179" s="9"/>
      <c r="F179" s="74" t="s">
        <v>4</v>
      </c>
      <c r="G179" s="74"/>
      <c r="H179" s="74"/>
      <c r="I179" s="74"/>
      <c r="J179" s="74"/>
      <c r="K179" s="74"/>
      <c r="L179" s="74"/>
      <c r="M179" s="9"/>
      <c r="N179" s="10" t="s">
        <v>5</v>
      </c>
      <c r="O179" s="21"/>
      <c r="P179" s="12" t="s">
        <v>6</v>
      </c>
      <c r="Q179" s="7"/>
      <c r="R179" s="5"/>
      <c r="T179" s="5" t="s">
        <v>7</v>
      </c>
      <c r="U179" s="5" t="s">
        <v>8</v>
      </c>
      <c r="V179" s="6" t="s">
        <v>5</v>
      </c>
      <c r="W179" s="6" t="s">
        <v>57</v>
      </c>
      <c r="X179" s="5" t="s">
        <v>76</v>
      </c>
      <c r="AD179" s="46" t="s">
        <v>77</v>
      </c>
      <c r="AE179" s="46"/>
      <c r="AF179" s="46"/>
      <c r="AG179" s="46"/>
      <c r="AH179" s="45" t="s">
        <v>87</v>
      </c>
      <c r="AI179" s="46" t="s">
        <v>75</v>
      </c>
      <c r="AJ179" s="46"/>
      <c r="AK179" s="46"/>
      <c r="AL179" s="46" t="s">
        <v>74</v>
      </c>
      <c r="AM179" s="46"/>
      <c r="AN179" s="46"/>
      <c r="AO179" s="46"/>
      <c r="AQ179" s="53"/>
    </row>
    <row r="180" spans="1:43" ht="15">
      <c r="A180" s="13" t="s">
        <v>9</v>
      </c>
      <c r="B180" s="14" t="s">
        <v>73</v>
      </c>
      <c r="C180" s="14" t="s">
        <v>10</v>
      </c>
      <c r="D180" s="14" t="s">
        <v>11</v>
      </c>
      <c r="E180" s="14" t="s">
        <v>12</v>
      </c>
      <c r="F180" s="14" t="s">
        <v>13</v>
      </c>
      <c r="G180" s="14" t="s">
        <v>14</v>
      </c>
      <c r="H180" s="14" t="s">
        <v>15</v>
      </c>
      <c r="I180" s="14" t="s">
        <v>16</v>
      </c>
      <c r="J180" s="14" t="s">
        <v>17</v>
      </c>
      <c r="K180" s="14" t="s">
        <v>18</v>
      </c>
      <c r="L180" s="14" t="s">
        <v>19</v>
      </c>
      <c r="M180" s="14"/>
      <c r="N180" s="14" t="s">
        <v>20</v>
      </c>
      <c r="O180" s="21"/>
      <c r="P180" s="6" t="s">
        <v>21</v>
      </c>
      <c r="Q180" s="16" t="s">
        <v>22</v>
      </c>
      <c r="R180" s="6" t="s">
        <v>23</v>
      </c>
      <c r="T180" s="6" t="s">
        <v>21</v>
      </c>
      <c r="U180" s="6" t="s">
        <v>21</v>
      </c>
      <c r="V180" s="6" t="s">
        <v>56</v>
      </c>
      <c r="W180" s="6" t="s">
        <v>56</v>
      </c>
      <c r="X180" s="6" t="s">
        <v>69</v>
      </c>
      <c r="Y180" s="6" t="s">
        <v>70</v>
      </c>
      <c r="Z180" s="6" t="s">
        <v>71</v>
      </c>
      <c r="AA180" s="6" t="s">
        <v>72</v>
      </c>
      <c r="AD180" s="45" t="s">
        <v>65</v>
      </c>
      <c r="AE180" s="45" t="s">
        <v>66</v>
      </c>
      <c r="AF180" s="45" t="s">
        <v>67</v>
      </c>
      <c r="AG180" s="45" t="s">
        <v>68</v>
      </c>
      <c r="AH180" s="46" t="s">
        <v>88</v>
      </c>
      <c r="AI180" s="46" t="s">
        <v>66</v>
      </c>
      <c r="AJ180" s="46" t="s">
        <v>67</v>
      </c>
      <c r="AK180" s="46" t="s">
        <v>68</v>
      </c>
      <c r="AL180" s="45" t="s">
        <v>65</v>
      </c>
      <c r="AM180" s="45" t="s">
        <v>66</v>
      </c>
      <c r="AN180" s="45" t="s">
        <v>67</v>
      </c>
      <c r="AO180" s="45" t="s">
        <v>68</v>
      </c>
      <c r="AQ180" s="53"/>
    </row>
    <row r="181" spans="1:118" ht="15">
      <c r="A181" s="17" t="s">
        <v>28</v>
      </c>
      <c r="B181" s="42">
        <v>13</v>
      </c>
      <c r="C181" s="18" t="s">
        <v>152</v>
      </c>
      <c r="D181" s="19" t="s">
        <v>153</v>
      </c>
      <c r="F181" s="20">
        <v>898.5</v>
      </c>
      <c r="G181" s="20">
        <v>691.2999877929688</v>
      </c>
      <c r="H181" s="20">
        <v>574.2999877929688</v>
      </c>
      <c r="I181" s="20">
        <v>498.79998779296875</v>
      </c>
      <c r="J181" s="20">
        <v>423.1000061035156</v>
      </c>
      <c r="K181" s="20">
        <v>389.3999938964844</v>
      </c>
      <c r="L181" s="20">
        <v>369</v>
      </c>
      <c r="N181" s="22">
        <v>0</v>
      </c>
      <c r="O181" s="21"/>
      <c r="P181" s="47">
        <f aca="true" t="shared" si="256" ref="P181:R188">AI181</f>
        <v>104</v>
      </c>
      <c r="Q181" s="48">
        <f t="shared" si="256"/>
        <v>49</v>
      </c>
      <c r="R181" s="49">
        <f t="shared" si="256"/>
        <v>59.999999999983004</v>
      </c>
      <c r="T181" s="32">
        <f aca="true" t="shared" si="257" ref="T181:T192">IF(N181=0,1000,(P181+Q181/60+R181/3600)*N181)</f>
        <v>1000</v>
      </c>
      <c r="U181" s="31">
        <v>89.62633599662878</v>
      </c>
      <c r="V181" s="34"/>
      <c r="W181" s="34">
        <f aca="true" t="shared" si="258" ref="W181:W192">RANK(U181,U$181:U$192,1)</f>
        <v>12</v>
      </c>
      <c r="X181" s="36">
        <v>0</v>
      </c>
      <c r="Y181" s="36">
        <v>15</v>
      </c>
      <c r="Z181" s="36">
        <v>10</v>
      </c>
      <c r="AA181" s="36">
        <v>0</v>
      </c>
      <c r="AB181" s="3"/>
      <c r="AC181" s="3"/>
      <c r="AD181" s="54">
        <v>5</v>
      </c>
      <c r="AE181" s="55">
        <v>0</v>
      </c>
      <c r="AF181" s="55">
        <v>0</v>
      </c>
      <c r="AG181" s="56">
        <v>0</v>
      </c>
      <c r="AH181" s="1">
        <f aca="true" t="shared" si="259" ref="AH181:AH192">(AD181-X181)*24+(AE181-Y181)+(AF181-Z181)/60+(AG181-AA181)/3600+TIME_ZONE_CHANGE</f>
        <v>104.83333333333333</v>
      </c>
      <c r="AI181" s="1">
        <f aca="true" t="shared" si="260" ref="AI181:AI192">INT(AH181)</f>
        <v>104</v>
      </c>
      <c r="AJ181" s="1">
        <f aca="true" t="shared" si="261" ref="AJ181:AJ192">INT((AH181-AI181)*60)</f>
        <v>49</v>
      </c>
      <c r="AK181" s="1">
        <f aca="true" t="shared" si="262" ref="AK181:AK192">(AH181-AI181-AJ181/60)*3600</f>
        <v>59.999999999983004</v>
      </c>
      <c r="AL181" s="36">
        <f aca="true" t="shared" si="263" ref="AL181:AL192">INT(U181/24)</f>
        <v>3</v>
      </c>
      <c r="AM181" s="36">
        <f aca="true" t="shared" si="264" ref="AM181:AM192">INT(U181-AL181*24)</f>
        <v>17</v>
      </c>
      <c r="AN181" s="36">
        <f aca="true" t="shared" si="265" ref="AN181:AN192">INT((U181-AL181*24-AM181)*60)</f>
        <v>37</v>
      </c>
      <c r="AO181" s="37">
        <f aca="true" t="shared" si="266" ref="AO181:AO192">U181*3600-AL181*24*3600-AM181*3600-AN181*60</f>
        <v>34.809587863623165</v>
      </c>
      <c r="AP181" s="3"/>
      <c r="AQ181" s="53">
        <v>9.573345184326172</v>
      </c>
      <c r="AR181" s="3"/>
      <c r="AS181" s="72">
        <f aca="true" t="shared" si="267" ref="AS181:AS192">636/AH181</f>
        <v>6.0667726550079495</v>
      </c>
      <c r="AT181" s="3"/>
      <c r="AU181" s="3"/>
      <c r="AV181" s="2"/>
      <c r="AW181" s="2"/>
      <c r="AX181" s="2"/>
      <c r="AY181" s="3"/>
      <c r="AZ181" s="3"/>
      <c r="BA181" s="3"/>
      <c r="BB181" s="3"/>
      <c r="BC181" s="3"/>
      <c r="BD181" s="3"/>
      <c r="BE181" s="3"/>
      <c r="BF181" s="2"/>
      <c r="BG181" s="2"/>
      <c r="BH181" s="3"/>
      <c r="BI181" s="3"/>
      <c r="BJ181" s="3"/>
      <c r="BK181" s="3"/>
      <c r="BL181" s="3"/>
      <c r="BM181" s="3"/>
      <c r="BN181" s="3"/>
      <c r="BO181" s="2"/>
      <c r="BP181" s="2"/>
      <c r="BQ181" s="3"/>
      <c r="BR181" s="3"/>
      <c r="BS181" s="3"/>
      <c r="BT181" s="3"/>
      <c r="BU181" s="3"/>
      <c r="BV181" s="3"/>
      <c r="BW181" s="3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</row>
    <row r="182" spans="1:118" ht="15">
      <c r="A182" s="17" t="s">
        <v>28</v>
      </c>
      <c r="B182" s="42">
        <v>13</v>
      </c>
      <c r="C182" s="18" t="s">
        <v>384</v>
      </c>
      <c r="D182" s="19" t="s">
        <v>385</v>
      </c>
      <c r="F182" s="20">
        <v>920.2000122070312</v>
      </c>
      <c r="G182" s="20">
        <v>704.7000122070312</v>
      </c>
      <c r="H182" s="20">
        <v>582.7000122070312</v>
      </c>
      <c r="I182" s="20">
        <v>503.8999938964844</v>
      </c>
      <c r="J182" s="20">
        <v>424.1000061035156</v>
      </c>
      <c r="K182" s="20">
        <v>386.8999938964844</v>
      </c>
      <c r="L182" s="20">
        <v>363</v>
      </c>
      <c r="N182" s="22">
        <v>0</v>
      </c>
      <c r="O182" s="21"/>
      <c r="P182" s="38">
        <f t="shared" si="256"/>
        <v>104</v>
      </c>
      <c r="Q182" s="39">
        <f t="shared" si="256"/>
        <v>49</v>
      </c>
      <c r="R182" s="40">
        <f t="shared" si="256"/>
        <v>59.999999999983004</v>
      </c>
      <c r="T182" s="32">
        <f t="shared" si="257"/>
        <v>1000</v>
      </c>
      <c r="U182" s="31">
        <v>88.17577957573049</v>
      </c>
      <c r="V182" s="34"/>
      <c r="W182" s="34">
        <f t="shared" si="258"/>
        <v>11</v>
      </c>
      <c r="X182" s="35">
        <f aca="true" t="shared" si="268" ref="X182:AA187">X181</f>
        <v>0</v>
      </c>
      <c r="Y182" s="35">
        <f t="shared" si="268"/>
        <v>15</v>
      </c>
      <c r="Z182" s="35">
        <f t="shared" si="268"/>
        <v>10</v>
      </c>
      <c r="AA182" s="35">
        <f t="shared" si="268"/>
        <v>0</v>
      </c>
      <c r="AB182" s="3"/>
      <c r="AC182" s="3"/>
      <c r="AD182" s="57">
        <v>5</v>
      </c>
      <c r="AE182" s="58">
        <v>0</v>
      </c>
      <c r="AF182" s="58">
        <v>0</v>
      </c>
      <c r="AG182" s="59">
        <v>0</v>
      </c>
      <c r="AH182" s="1">
        <f t="shared" si="259"/>
        <v>104.83333333333333</v>
      </c>
      <c r="AI182" s="1">
        <f t="shared" si="260"/>
        <v>104</v>
      </c>
      <c r="AJ182" s="1">
        <f t="shared" si="261"/>
        <v>49</v>
      </c>
      <c r="AK182" s="1">
        <f t="shared" si="262"/>
        <v>59.999999999983004</v>
      </c>
      <c r="AL182" s="36">
        <f t="shared" si="263"/>
        <v>3</v>
      </c>
      <c r="AM182" s="36">
        <f t="shared" si="264"/>
        <v>16</v>
      </c>
      <c r="AN182" s="36">
        <f t="shared" si="265"/>
        <v>10</v>
      </c>
      <c r="AO182" s="37">
        <f t="shared" si="266"/>
        <v>32.80647262977436</v>
      </c>
      <c r="AP182" s="3"/>
      <c r="AQ182" s="53">
        <v>9.7581787109375</v>
      </c>
      <c r="AR182" s="3"/>
      <c r="AS182" s="72">
        <f t="shared" si="267"/>
        <v>6.0667726550079495</v>
      </c>
      <c r="AT182" s="3"/>
      <c r="AU182" s="3"/>
      <c r="AV182" s="2"/>
      <c r="AW182" s="2"/>
      <c r="AX182" s="2"/>
      <c r="AY182" s="3"/>
      <c r="AZ182" s="3"/>
      <c r="BA182" s="3"/>
      <c r="BB182" s="3"/>
      <c r="BC182" s="3"/>
      <c r="BD182" s="3"/>
      <c r="BE182" s="3"/>
      <c r="BF182" s="2"/>
      <c r="BG182" s="2"/>
      <c r="BH182" s="3"/>
      <c r="BI182" s="3"/>
      <c r="BJ182" s="3"/>
      <c r="BK182" s="3"/>
      <c r="BL182" s="3"/>
      <c r="BM182" s="3"/>
      <c r="BN182" s="3"/>
      <c r="BO182" s="2"/>
      <c r="BP182" s="2"/>
      <c r="BQ182" s="3"/>
      <c r="BR182" s="3"/>
      <c r="BS182" s="3"/>
      <c r="BT182" s="3"/>
      <c r="BU182" s="3"/>
      <c r="BV182" s="3"/>
      <c r="BW182" s="3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</row>
    <row r="183" spans="1:118" ht="15">
      <c r="A183" s="17" t="s">
        <v>28</v>
      </c>
      <c r="B183" s="42">
        <v>13</v>
      </c>
      <c r="C183" s="18" t="s">
        <v>386</v>
      </c>
      <c r="D183" s="19" t="s">
        <v>387</v>
      </c>
      <c r="F183" s="20">
        <v>1003.5</v>
      </c>
      <c r="G183" s="20">
        <v>753.7999877929688</v>
      </c>
      <c r="H183" s="20">
        <v>612.9000244140625</v>
      </c>
      <c r="I183" s="20">
        <v>520.2999877929688</v>
      </c>
      <c r="J183" s="20">
        <v>427.79998779296875</v>
      </c>
      <c r="K183" s="20">
        <v>385.8999938964844</v>
      </c>
      <c r="L183" s="20">
        <v>360.5</v>
      </c>
      <c r="N183" s="22">
        <v>0</v>
      </c>
      <c r="O183" s="21"/>
      <c r="P183" s="38">
        <f t="shared" si="256"/>
        <v>104</v>
      </c>
      <c r="Q183" s="39">
        <f t="shared" si="256"/>
        <v>49</v>
      </c>
      <c r="R183" s="40">
        <f t="shared" si="256"/>
        <v>59.999999999983004</v>
      </c>
      <c r="T183" s="32">
        <f t="shared" si="257"/>
        <v>1000</v>
      </c>
      <c r="U183" s="31">
        <v>83.8050878779656</v>
      </c>
      <c r="V183" s="34"/>
      <c r="W183" s="34">
        <f t="shared" si="258"/>
        <v>8</v>
      </c>
      <c r="X183" s="35">
        <f t="shared" si="268"/>
        <v>0</v>
      </c>
      <c r="Y183" s="35">
        <f t="shared" si="268"/>
        <v>15</v>
      </c>
      <c r="Z183" s="35">
        <f t="shared" si="268"/>
        <v>10</v>
      </c>
      <c r="AA183" s="35">
        <f t="shared" si="268"/>
        <v>0</v>
      </c>
      <c r="AB183" s="3"/>
      <c r="AC183" s="3"/>
      <c r="AD183" s="57">
        <v>5</v>
      </c>
      <c r="AE183" s="58">
        <v>0</v>
      </c>
      <c r="AF183" s="58">
        <v>0</v>
      </c>
      <c r="AG183" s="59">
        <v>0</v>
      </c>
      <c r="AH183" s="1">
        <f t="shared" si="259"/>
        <v>104.83333333333333</v>
      </c>
      <c r="AI183" s="1">
        <f t="shared" si="260"/>
        <v>104</v>
      </c>
      <c r="AJ183" s="1">
        <f t="shared" si="261"/>
        <v>49</v>
      </c>
      <c r="AK183" s="1">
        <f t="shared" si="262"/>
        <v>59.999999999983004</v>
      </c>
      <c r="AL183" s="36">
        <f t="shared" si="263"/>
        <v>3</v>
      </c>
      <c r="AM183" s="36">
        <f t="shared" si="264"/>
        <v>11</v>
      </c>
      <c r="AN183" s="36">
        <f t="shared" si="265"/>
        <v>48</v>
      </c>
      <c r="AO183" s="37">
        <f t="shared" si="266"/>
        <v>18.316360676195472</v>
      </c>
      <c r="AP183" s="3"/>
      <c r="AQ183" s="53">
        <v>10.347807884216309</v>
      </c>
      <c r="AR183" s="3"/>
      <c r="AS183" s="72">
        <f>636/AH183</f>
        <v>6.0667726550079495</v>
      </c>
      <c r="AT183" s="3"/>
      <c r="AU183" s="3"/>
      <c r="AV183" s="2"/>
      <c r="AW183" s="2"/>
      <c r="AX183" s="2"/>
      <c r="AY183" s="3"/>
      <c r="AZ183" s="3"/>
      <c r="BA183" s="3"/>
      <c r="BB183" s="3"/>
      <c r="BC183" s="3"/>
      <c r="BD183" s="3"/>
      <c r="BE183" s="3"/>
      <c r="BF183" s="2"/>
      <c r="BG183" s="2"/>
      <c r="BH183" s="3"/>
      <c r="BI183" s="3"/>
      <c r="BJ183" s="3"/>
      <c r="BK183" s="3"/>
      <c r="BL183" s="3"/>
      <c r="BM183" s="3"/>
      <c r="BN183" s="3"/>
      <c r="BO183" s="2"/>
      <c r="BP183" s="2"/>
      <c r="BQ183" s="3"/>
      <c r="BR183" s="3"/>
      <c r="BS183" s="3"/>
      <c r="BT183" s="3"/>
      <c r="BU183" s="3"/>
      <c r="BV183" s="3"/>
      <c r="BW183" s="3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</row>
    <row r="184" spans="1:118" ht="15">
      <c r="A184" s="17" t="s">
        <v>28</v>
      </c>
      <c r="B184" s="42">
        <v>13</v>
      </c>
      <c r="C184" s="18" t="s">
        <v>225</v>
      </c>
      <c r="D184" s="19" t="s">
        <v>108</v>
      </c>
      <c r="F184" s="20">
        <v>948.5999755859375</v>
      </c>
      <c r="G184" s="20">
        <v>729.5999755859375</v>
      </c>
      <c r="H184" s="20">
        <v>606.0999755859375</v>
      </c>
      <c r="I184" s="20">
        <v>527.5</v>
      </c>
      <c r="J184" s="20">
        <v>447.70001220703125</v>
      </c>
      <c r="K184" s="20">
        <v>409.6000061035156</v>
      </c>
      <c r="L184" s="20">
        <v>384.20001220703125</v>
      </c>
      <c r="N184" s="22">
        <v>0</v>
      </c>
      <c r="O184" s="21"/>
      <c r="P184" s="38">
        <f t="shared" si="256"/>
        <v>104</v>
      </c>
      <c r="Q184" s="39">
        <f t="shared" si="256"/>
        <v>49</v>
      </c>
      <c r="R184" s="40">
        <f t="shared" si="256"/>
        <v>59.999999999983004</v>
      </c>
      <c r="T184" s="32">
        <f t="shared" si="257"/>
        <v>1000</v>
      </c>
      <c r="U184" s="31">
        <v>84.47576563599034</v>
      </c>
      <c r="V184" s="34"/>
      <c r="W184" s="34">
        <f t="shared" si="258"/>
        <v>10</v>
      </c>
      <c r="X184" s="35">
        <f t="shared" si="268"/>
        <v>0</v>
      </c>
      <c r="Y184" s="35">
        <f t="shared" si="268"/>
        <v>15</v>
      </c>
      <c r="Z184" s="35">
        <f t="shared" si="268"/>
        <v>10</v>
      </c>
      <c r="AA184" s="35">
        <f t="shared" si="268"/>
        <v>0</v>
      </c>
      <c r="AB184" s="3"/>
      <c r="AC184" s="3"/>
      <c r="AD184" s="57">
        <v>5</v>
      </c>
      <c r="AE184" s="58">
        <v>0</v>
      </c>
      <c r="AF184" s="58">
        <v>0</v>
      </c>
      <c r="AG184" s="59">
        <v>0</v>
      </c>
      <c r="AH184" s="1">
        <f t="shared" si="259"/>
        <v>104.83333333333333</v>
      </c>
      <c r="AI184" s="1">
        <f t="shared" si="260"/>
        <v>104</v>
      </c>
      <c r="AJ184" s="1">
        <f t="shared" si="261"/>
        <v>49</v>
      </c>
      <c r="AK184" s="1">
        <f t="shared" si="262"/>
        <v>59.999999999983004</v>
      </c>
      <c r="AL184" s="36">
        <f t="shared" si="263"/>
        <v>3</v>
      </c>
      <c r="AM184" s="36">
        <f t="shared" si="264"/>
        <v>12</v>
      </c>
      <c r="AN184" s="36">
        <f t="shared" si="265"/>
        <v>28</v>
      </c>
      <c r="AO184" s="37">
        <f t="shared" si="266"/>
        <v>32.75628956523724</v>
      </c>
      <c r="AP184" s="3"/>
      <c r="AQ184" s="53">
        <v>10.254355430603027</v>
      </c>
      <c r="AR184" s="3"/>
      <c r="AS184" s="72">
        <f>636/AH184</f>
        <v>6.0667726550079495</v>
      </c>
      <c r="AT184" s="3"/>
      <c r="AU184" s="3"/>
      <c r="AV184" s="2"/>
      <c r="AW184" s="2"/>
      <c r="AX184" s="2"/>
      <c r="AY184" s="3"/>
      <c r="AZ184" s="3"/>
      <c r="BA184" s="3"/>
      <c r="BB184" s="3"/>
      <c r="BC184" s="3"/>
      <c r="BD184" s="3"/>
      <c r="BE184" s="3"/>
      <c r="BF184" s="2"/>
      <c r="BG184" s="2"/>
      <c r="BH184" s="3"/>
      <c r="BI184" s="3"/>
      <c r="BJ184" s="3"/>
      <c r="BK184" s="3"/>
      <c r="BL184" s="3"/>
      <c r="BM184" s="3"/>
      <c r="BN184" s="3"/>
      <c r="BO184" s="2"/>
      <c r="BP184" s="2"/>
      <c r="BQ184" s="3"/>
      <c r="BR184" s="3"/>
      <c r="BS184" s="3"/>
      <c r="BT184" s="3"/>
      <c r="BU184" s="3"/>
      <c r="BV184" s="3"/>
      <c r="BW184" s="3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</row>
    <row r="185" spans="1:118" ht="15">
      <c r="A185" s="17" t="s">
        <v>28</v>
      </c>
      <c r="B185" s="42">
        <v>13</v>
      </c>
      <c r="C185" s="18" t="s">
        <v>145</v>
      </c>
      <c r="D185" s="19" t="s">
        <v>146</v>
      </c>
      <c r="F185" s="20">
        <v>944.0999755859375</v>
      </c>
      <c r="G185" s="20">
        <v>728.2000122070312</v>
      </c>
      <c r="H185" s="20">
        <v>607.2000122070312</v>
      </c>
      <c r="I185" s="20">
        <v>530.5999755859375</v>
      </c>
      <c r="J185" s="20">
        <v>456</v>
      </c>
      <c r="K185" s="20">
        <v>424.70001220703125</v>
      </c>
      <c r="L185" s="20">
        <v>406.6000061035156</v>
      </c>
      <c r="N185" s="22">
        <v>0</v>
      </c>
      <c r="O185" s="21"/>
      <c r="P185" s="38">
        <f t="shared" si="256"/>
        <v>104</v>
      </c>
      <c r="Q185" s="39">
        <f t="shared" si="256"/>
        <v>49</v>
      </c>
      <c r="R185" s="40">
        <f t="shared" si="256"/>
        <v>59.999999999983004</v>
      </c>
      <c r="T185" s="32">
        <f t="shared" si="257"/>
        <v>1000</v>
      </c>
      <c r="U185" s="31">
        <v>84.25207308977863</v>
      </c>
      <c r="V185" s="34"/>
      <c r="W185" s="34">
        <f t="shared" si="258"/>
        <v>9</v>
      </c>
      <c r="X185" s="35">
        <f t="shared" si="268"/>
        <v>0</v>
      </c>
      <c r="Y185" s="35">
        <f t="shared" si="268"/>
        <v>15</v>
      </c>
      <c r="Z185" s="35">
        <f t="shared" si="268"/>
        <v>10</v>
      </c>
      <c r="AA185" s="35">
        <f t="shared" si="268"/>
        <v>0</v>
      </c>
      <c r="AB185" s="3"/>
      <c r="AC185" s="3"/>
      <c r="AD185" s="57">
        <v>5</v>
      </c>
      <c r="AE185" s="58">
        <v>0</v>
      </c>
      <c r="AF185" s="58">
        <v>0</v>
      </c>
      <c r="AG185" s="59">
        <v>0</v>
      </c>
      <c r="AH185" s="1">
        <f t="shared" si="259"/>
        <v>104.83333333333333</v>
      </c>
      <c r="AI185" s="1">
        <f t="shared" si="260"/>
        <v>104</v>
      </c>
      <c r="AJ185" s="1">
        <f t="shared" si="261"/>
        <v>49</v>
      </c>
      <c r="AK185" s="1">
        <f t="shared" si="262"/>
        <v>59.999999999983004</v>
      </c>
      <c r="AL185" s="36">
        <f t="shared" si="263"/>
        <v>3</v>
      </c>
      <c r="AM185" s="36">
        <f t="shared" si="264"/>
        <v>12</v>
      </c>
      <c r="AN185" s="36">
        <f t="shared" si="265"/>
        <v>15</v>
      </c>
      <c r="AO185" s="37">
        <f t="shared" si="266"/>
        <v>7.463123203080613</v>
      </c>
      <c r="AP185" s="3"/>
      <c r="AQ185" s="53">
        <v>10.285398483276367</v>
      </c>
      <c r="AR185" s="3"/>
      <c r="AS185" s="72">
        <f>636/AH185</f>
        <v>6.0667726550079495</v>
      </c>
      <c r="AT185" s="3"/>
      <c r="AU185" s="3"/>
      <c r="AV185" s="2"/>
      <c r="AW185" s="2"/>
      <c r="AX185" s="2"/>
      <c r="AY185" s="3"/>
      <c r="AZ185" s="3"/>
      <c r="BA185" s="3"/>
      <c r="BB185" s="3"/>
      <c r="BC185" s="3"/>
      <c r="BD185" s="3"/>
      <c r="BE185" s="3"/>
      <c r="BF185" s="2"/>
      <c r="BG185" s="2"/>
      <c r="BH185" s="3"/>
      <c r="BI185" s="3"/>
      <c r="BJ185" s="3"/>
      <c r="BK185" s="3"/>
      <c r="BL185" s="3"/>
      <c r="BM185" s="3"/>
      <c r="BN185" s="3"/>
      <c r="BO185" s="2"/>
      <c r="BP185" s="2"/>
      <c r="BQ185" s="3"/>
      <c r="BR185" s="3"/>
      <c r="BS185" s="3"/>
      <c r="BT185" s="3"/>
      <c r="BU185" s="3"/>
      <c r="BV185" s="3"/>
      <c r="BW185" s="3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</row>
    <row r="186" spans="1:118" ht="15">
      <c r="A186" s="17" t="s">
        <v>28</v>
      </c>
      <c r="B186" s="42">
        <v>13</v>
      </c>
      <c r="C186" s="18" t="s">
        <v>29</v>
      </c>
      <c r="D186" s="19" t="s">
        <v>147</v>
      </c>
      <c r="F186" s="20">
        <v>957.0999755859375</v>
      </c>
      <c r="G186" s="20">
        <v>742</v>
      </c>
      <c r="H186" s="20">
        <v>621</v>
      </c>
      <c r="I186" s="20">
        <v>543.0999755859375</v>
      </c>
      <c r="J186" s="20">
        <v>463.3999938964844</v>
      </c>
      <c r="K186" s="20">
        <v>425.5</v>
      </c>
      <c r="L186" s="20">
        <v>401.1000061035156</v>
      </c>
      <c r="N186" s="22">
        <v>0</v>
      </c>
      <c r="O186" s="21"/>
      <c r="P186" s="38">
        <f t="shared" si="256"/>
        <v>104</v>
      </c>
      <c r="Q186" s="39">
        <f t="shared" si="256"/>
        <v>49</v>
      </c>
      <c r="R186" s="40">
        <f t="shared" si="256"/>
        <v>59.999999999983004</v>
      </c>
      <c r="T186" s="32">
        <f t="shared" si="257"/>
        <v>1000</v>
      </c>
      <c r="U186" s="31">
        <v>82.01865661469729</v>
      </c>
      <c r="V186" s="34"/>
      <c r="W186" s="34">
        <f t="shared" si="258"/>
        <v>7</v>
      </c>
      <c r="X186" s="35">
        <f t="shared" si="268"/>
        <v>0</v>
      </c>
      <c r="Y186" s="35">
        <f t="shared" si="268"/>
        <v>15</v>
      </c>
      <c r="Z186" s="35">
        <f t="shared" si="268"/>
        <v>10</v>
      </c>
      <c r="AA186" s="35">
        <f t="shared" si="268"/>
        <v>0</v>
      </c>
      <c r="AB186" s="3"/>
      <c r="AC186" s="3"/>
      <c r="AD186" s="57">
        <v>5</v>
      </c>
      <c r="AE186" s="58">
        <v>0</v>
      </c>
      <c r="AF186" s="58">
        <v>0</v>
      </c>
      <c r="AG186" s="59">
        <v>0</v>
      </c>
      <c r="AH186" s="1">
        <f t="shared" si="259"/>
        <v>104.83333333333333</v>
      </c>
      <c r="AI186" s="1">
        <f t="shared" si="260"/>
        <v>104</v>
      </c>
      <c r="AJ186" s="1">
        <f t="shared" si="261"/>
        <v>49</v>
      </c>
      <c r="AK186" s="1">
        <f t="shared" si="262"/>
        <v>59.999999999983004</v>
      </c>
      <c r="AL186" s="36">
        <f t="shared" si="263"/>
        <v>3</v>
      </c>
      <c r="AM186" s="36">
        <f t="shared" si="264"/>
        <v>10</v>
      </c>
      <c r="AN186" s="36">
        <f t="shared" si="265"/>
        <v>1</v>
      </c>
      <c r="AO186" s="37">
        <f t="shared" si="266"/>
        <v>7.163812910264824</v>
      </c>
      <c r="AP186" s="3"/>
      <c r="AQ186" s="53">
        <v>10.60254955291748</v>
      </c>
      <c r="AR186" s="3"/>
      <c r="AS186" s="72">
        <f>636/AH186</f>
        <v>6.0667726550079495</v>
      </c>
      <c r="AT186" s="3"/>
      <c r="AU186" s="3"/>
      <c r="AV186" s="2"/>
      <c r="AW186" s="2"/>
      <c r="AX186" s="2"/>
      <c r="AY186" s="3"/>
      <c r="AZ186" s="3"/>
      <c r="BA186" s="3"/>
      <c r="BB186" s="3"/>
      <c r="BC186" s="3"/>
      <c r="BD186" s="3"/>
      <c r="BE186" s="3"/>
      <c r="BF186" s="2"/>
      <c r="BG186" s="2"/>
      <c r="BH186" s="3"/>
      <c r="BI186" s="3"/>
      <c r="BJ186" s="3"/>
      <c r="BK186" s="3"/>
      <c r="BL186" s="3"/>
      <c r="BM186" s="3"/>
      <c r="BN186" s="3"/>
      <c r="BO186" s="2"/>
      <c r="BP186" s="2"/>
      <c r="BQ186" s="3"/>
      <c r="BR186" s="3"/>
      <c r="BS186" s="3"/>
      <c r="BT186" s="3"/>
      <c r="BU186" s="3"/>
      <c r="BV186" s="3"/>
      <c r="BW186" s="3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</row>
    <row r="187" spans="1:118" ht="15">
      <c r="A187" s="17" t="s">
        <v>28</v>
      </c>
      <c r="B187" s="42">
        <v>13</v>
      </c>
      <c r="C187" s="18" t="s">
        <v>206</v>
      </c>
      <c r="D187" s="19" t="s">
        <v>207</v>
      </c>
      <c r="F187" s="20">
        <v>982.2000122070312</v>
      </c>
      <c r="G187" s="20">
        <v>756.0999755859375</v>
      </c>
      <c r="H187" s="20">
        <v>629.0999755859375</v>
      </c>
      <c r="I187" s="20">
        <v>547.9000244140625</v>
      </c>
      <c r="J187" s="20">
        <v>467.1000061035156</v>
      </c>
      <c r="K187" s="20">
        <v>430.8999938964844</v>
      </c>
      <c r="L187" s="20">
        <v>409</v>
      </c>
      <c r="N187" s="22">
        <v>0</v>
      </c>
      <c r="O187" s="21"/>
      <c r="P187" s="38">
        <f t="shared" si="256"/>
        <v>104</v>
      </c>
      <c r="Q187" s="39">
        <f t="shared" si="256"/>
        <v>49</v>
      </c>
      <c r="R187" s="40">
        <f t="shared" si="256"/>
        <v>59.999999999983004</v>
      </c>
      <c r="T187" s="32">
        <f t="shared" si="257"/>
        <v>1000</v>
      </c>
      <c r="U187" s="31">
        <v>80.93320807699476</v>
      </c>
      <c r="V187" s="34"/>
      <c r="W187" s="34">
        <f t="shared" si="258"/>
        <v>6</v>
      </c>
      <c r="X187" s="35">
        <f t="shared" si="268"/>
        <v>0</v>
      </c>
      <c r="Y187" s="35">
        <f t="shared" si="268"/>
        <v>15</v>
      </c>
      <c r="Z187" s="35">
        <f t="shared" si="268"/>
        <v>10</v>
      </c>
      <c r="AA187" s="35">
        <f t="shared" si="268"/>
        <v>0</v>
      </c>
      <c r="AB187" s="3"/>
      <c r="AC187" s="3"/>
      <c r="AD187" s="57">
        <v>5</v>
      </c>
      <c r="AE187" s="58">
        <v>0</v>
      </c>
      <c r="AF187" s="58">
        <v>0</v>
      </c>
      <c r="AG187" s="59">
        <v>0</v>
      </c>
      <c r="AH187" s="1">
        <f t="shared" si="259"/>
        <v>104.83333333333333</v>
      </c>
      <c r="AI187" s="1">
        <f t="shared" si="260"/>
        <v>104</v>
      </c>
      <c r="AJ187" s="1">
        <f t="shared" si="261"/>
        <v>49</v>
      </c>
      <c r="AK187" s="1">
        <f t="shared" si="262"/>
        <v>59.999999999983004</v>
      </c>
      <c r="AL187" s="36">
        <f t="shared" si="263"/>
        <v>3</v>
      </c>
      <c r="AM187" s="36">
        <f t="shared" si="264"/>
        <v>8</v>
      </c>
      <c r="AN187" s="36">
        <f t="shared" si="265"/>
        <v>55</v>
      </c>
      <c r="AO187" s="37">
        <f t="shared" si="266"/>
        <v>59.54907718114555</v>
      </c>
      <c r="AP187" s="3"/>
      <c r="AQ187" s="53">
        <v>10.761802673339844</v>
      </c>
      <c r="AR187" s="3"/>
      <c r="AS187" s="72">
        <f>636/AH187</f>
        <v>6.0667726550079495</v>
      </c>
      <c r="AT187" s="3"/>
      <c r="AU187" s="3"/>
      <c r="AV187" s="2"/>
      <c r="AW187" s="2"/>
      <c r="AX187" s="2"/>
      <c r="AY187" s="3"/>
      <c r="AZ187" s="3"/>
      <c r="BA187" s="3"/>
      <c r="BB187" s="3"/>
      <c r="BC187" s="3"/>
      <c r="BD187" s="3"/>
      <c r="BE187" s="3"/>
      <c r="BF187" s="2"/>
      <c r="BG187" s="2"/>
      <c r="BH187" s="3"/>
      <c r="BI187" s="3"/>
      <c r="BJ187" s="3"/>
      <c r="BK187" s="3"/>
      <c r="BL187" s="3"/>
      <c r="BM187" s="3"/>
      <c r="BN187" s="3"/>
      <c r="BO187" s="2"/>
      <c r="BP187" s="2"/>
      <c r="BQ187" s="3"/>
      <c r="BR187" s="3"/>
      <c r="BS187" s="3"/>
      <c r="BT187" s="3"/>
      <c r="BU187" s="3"/>
      <c r="BV187" s="3"/>
      <c r="BW187" s="3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</row>
    <row r="188" spans="1:45" ht="15">
      <c r="A188" s="17" t="s">
        <v>28</v>
      </c>
      <c r="B188" s="42">
        <v>13</v>
      </c>
      <c r="C188" s="18" t="s">
        <v>388</v>
      </c>
      <c r="D188" s="19" t="s">
        <v>389</v>
      </c>
      <c r="F188" s="20">
        <v>992.9000244140625</v>
      </c>
      <c r="G188" s="20">
        <v>761.7999877929688</v>
      </c>
      <c r="H188" s="20">
        <v>632.0999755859375</v>
      </c>
      <c r="I188" s="20">
        <v>549.2000122070312</v>
      </c>
      <c r="J188" s="20">
        <v>467.8999938964844</v>
      </c>
      <c r="K188" s="20">
        <v>433.5</v>
      </c>
      <c r="L188" s="20">
        <v>413.6000061035156</v>
      </c>
      <c r="N188" s="22">
        <v>0</v>
      </c>
      <c r="O188" s="21"/>
      <c r="P188" s="38">
        <f t="shared" si="256"/>
        <v>104</v>
      </c>
      <c r="Q188" s="39">
        <f t="shared" si="256"/>
        <v>49</v>
      </c>
      <c r="R188" s="40">
        <f t="shared" si="256"/>
        <v>59.999999999983004</v>
      </c>
      <c r="T188" s="32">
        <f t="shared" si="257"/>
        <v>1000</v>
      </c>
      <c r="U188" s="31">
        <v>80.5831655021232</v>
      </c>
      <c r="V188" s="34"/>
      <c r="W188" s="34">
        <f t="shared" si="258"/>
        <v>4</v>
      </c>
      <c r="X188" s="35">
        <f aca="true" t="shared" si="269" ref="X188:AA192">X187</f>
        <v>0</v>
      </c>
      <c r="Y188" s="35">
        <f t="shared" si="269"/>
        <v>15</v>
      </c>
      <c r="Z188" s="35">
        <f t="shared" si="269"/>
        <v>10</v>
      </c>
      <c r="AA188" s="35">
        <f t="shared" si="269"/>
        <v>0</v>
      </c>
      <c r="AD188" s="57">
        <v>5</v>
      </c>
      <c r="AE188" s="58">
        <v>0</v>
      </c>
      <c r="AF188" s="58">
        <v>0</v>
      </c>
      <c r="AG188" s="59">
        <v>0</v>
      </c>
      <c r="AH188" s="1">
        <f t="shared" si="259"/>
        <v>104.83333333333333</v>
      </c>
      <c r="AI188" s="1">
        <f t="shared" si="260"/>
        <v>104</v>
      </c>
      <c r="AJ188" s="1">
        <f t="shared" si="261"/>
        <v>49</v>
      </c>
      <c r="AK188" s="1">
        <f t="shared" si="262"/>
        <v>59.999999999983004</v>
      </c>
      <c r="AL188" s="36">
        <f t="shared" si="263"/>
        <v>3</v>
      </c>
      <c r="AM188" s="36">
        <f t="shared" si="264"/>
        <v>8</v>
      </c>
      <c r="AN188" s="36">
        <f t="shared" si="265"/>
        <v>34</v>
      </c>
      <c r="AO188" s="37">
        <f t="shared" si="266"/>
        <v>59.3958076434792</v>
      </c>
      <c r="AQ188" s="53">
        <v>10.813935279846191</v>
      </c>
      <c r="AS188" s="72">
        <f t="shared" si="267"/>
        <v>6.0667726550079495</v>
      </c>
    </row>
    <row r="189" spans="1:45" ht="15">
      <c r="A189" s="17" t="s">
        <v>28</v>
      </c>
      <c r="B189" s="42">
        <v>13</v>
      </c>
      <c r="C189" s="18" t="s">
        <v>86</v>
      </c>
      <c r="D189" s="19" t="s">
        <v>148</v>
      </c>
      <c r="F189" s="20">
        <v>974</v>
      </c>
      <c r="G189" s="20">
        <v>753.5</v>
      </c>
      <c r="H189" s="20">
        <v>629.2999877929688</v>
      </c>
      <c r="I189" s="20">
        <v>550.7000122070312</v>
      </c>
      <c r="J189" s="20">
        <v>470.20001220703125</v>
      </c>
      <c r="K189" s="20">
        <v>431.20001220703125</v>
      </c>
      <c r="L189" s="20">
        <v>404.79998779296875</v>
      </c>
      <c r="N189" s="22">
        <v>0</v>
      </c>
      <c r="O189" s="21"/>
      <c r="P189" s="38">
        <f aca="true" t="shared" si="270" ref="P189:R190">AI189</f>
        <v>104</v>
      </c>
      <c r="Q189" s="39">
        <f t="shared" si="270"/>
        <v>49</v>
      </c>
      <c r="R189" s="40">
        <f t="shared" si="270"/>
        <v>59.999999999983004</v>
      </c>
      <c r="T189" s="32">
        <f t="shared" si="257"/>
        <v>1000</v>
      </c>
      <c r="U189" s="31">
        <v>80.72857002772571</v>
      </c>
      <c r="V189" s="34"/>
      <c r="W189" s="34">
        <f t="shared" si="258"/>
        <v>5</v>
      </c>
      <c r="X189" s="35">
        <f t="shared" si="269"/>
        <v>0</v>
      </c>
      <c r="Y189" s="35">
        <f t="shared" si="269"/>
        <v>15</v>
      </c>
      <c r="Z189" s="35">
        <f t="shared" si="269"/>
        <v>10</v>
      </c>
      <c r="AA189" s="35">
        <f t="shared" si="269"/>
        <v>0</v>
      </c>
      <c r="AD189" s="57">
        <v>5</v>
      </c>
      <c r="AE189" s="58">
        <v>0</v>
      </c>
      <c r="AF189" s="58">
        <v>0</v>
      </c>
      <c r="AG189" s="59">
        <v>0</v>
      </c>
      <c r="AH189" s="1">
        <f t="shared" si="259"/>
        <v>104.83333333333333</v>
      </c>
      <c r="AI189" s="1">
        <f t="shared" si="260"/>
        <v>104</v>
      </c>
      <c r="AJ189" s="1">
        <f t="shared" si="261"/>
        <v>49</v>
      </c>
      <c r="AK189" s="1">
        <f t="shared" si="262"/>
        <v>59.999999999983004</v>
      </c>
      <c r="AL189" s="36">
        <f t="shared" si="263"/>
        <v>3</v>
      </c>
      <c r="AM189" s="36">
        <f t="shared" si="264"/>
        <v>8</v>
      </c>
      <c r="AN189" s="36">
        <f t="shared" si="265"/>
        <v>43</v>
      </c>
      <c r="AO189" s="37">
        <f t="shared" si="266"/>
        <v>42.85209981253138</v>
      </c>
      <c r="AQ189" s="53">
        <v>10.792232513427734</v>
      </c>
      <c r="AS189" s="72">
        <f t="shared" si="267"/>
        <v>6.0667726550079495</v>
      </c>
    </row>
    <row r="190" spans="1:45" ht="15">
      <c r="A190" s="17" t="s">
        <v>28</v>
      </c>
      <c r="B190" s="42">
        <v>13</v>
      </c>
      <c r="C190" s="18" t="s">
        <v>149</v>
      </c>
      <c r="D190" s="19" t="s">
        <v>150</v>
      </c>
      <c r="F190" s="20">
        <v>982.5</v>
      </c>
      <c r="G190" s="20">
        <v>758</v>
      </c>
      <c r="H190" s="20">
        <v>631.7000122070312</v>
      </c>
      <c r="I190" s="20">
        <v>551.2000122070312</v>
      </c>
      <c r="J190" s="20">
        <v>470.3999938964844</v>
      </c>
      <c r="K190" s="20">
        <v>433.29998779296875</v>
      </c>
      <c r="L190" s="20">
        <v>409.70001220703125</v>
      </c>
      <c r="N190" s="22">
        <v>0</v>
      </c>
      <c r="O190" s="21"/>
      <c r="P190" s="38">
        <f t="shared" si="270"/>
        <v>104</v>
      </c>
      <c r="Q190" s="39">
        <f t="shared" si="270"/>
        <v>49</v>
      </c>
      <c r="R190" s="40">
        <f t="shared" si="270"/>
        <v>59.999999999983004</v>
      </c>
      <c r="T190" s="32">
        <f t="shared" si="257"/>
        <v>1000</v>
      </c>
      <c r="U190" s="31">
        <v>80.47270287159903</v>
      </c>
      <c r="V190" s="34"/>
      <c r="W190" s="34">
        <f t="shared" si="258"/>
        <v>3</v>
      </c>
      <c r="X190" s="35">
        <f t="shared" si="269"/>
        <v>0</v>
      </c>
      <c r="Y190" s="35">
        <f t="shared" si="269"/>
        <v>15</v>
      </c>
      <c r="Z190" s="35">
        <f t="shared" si="269"/>
        <v>10</v>
      </c>
      <c r="AA190" s="35">
        <f t="shared" si="269"/>
        <v>0</v>
      </c>
      <c r="AD190" s="57">
        <v>5</v>
      </c>
      <c r="AE190" s="58">
        <v>0</v>
      </c>
      <c r="AF190" s="58">
        <v>0</v>
      </c>
      <c r="AG190" s="59">
        <v>0</v>
      </c>
      <c r="AH190" s="1">
        <f t="shared" si="259"/>
        <v>104.83333333333333</v>
      </c>
      <c r="AI190" s="1">
        <f t="shared" si="260"/>
        <v>104</v>
      </c>
      <c r="AJ190" s="1">
        <f t="shared" si="261"/>
        <v>49</v>
      </c>
      <c r="AK190" s="1">
        <f t="shared" si="262"/>
        <v>59.999999999983004</v>
      </c>
      <c r="AL190" s="36">
        <f t="shared" si="263"/>
        <v>3</v>
      </c>
      <c r="AM190" s="36">
        <f t="shared" si="264"/>
        <v>8</v>
      </c>
      <c r="AN190" s="36">
        <f t="shared" si="265"/>
        <v>28</v>
      </c>
      <c r="AO190" s="37">
        <f t="shared" si="266"/>
        <v>21.73033775651129</v>
      </c>
      <c r="AQ190" s="53">
        <v>10.83046817779541</v>
      </c>
      <c r="AS190" s="72">
        <f t="shared" si="267"/>
        <v>6.0667726550079495</v>
      </c>
    </row>
    <row r="191" spans="1:45" ht="15">
      <c r="A191" s="17" t="s">
        <v>28</v>
      </c>
      <c r="B191" s="42">
        <v>13</v>
      </c>
      <c r="C191" s="18" t="s">
        <v>53</v>
      </c>
      <c r="D191" s="19" t="s">
        <v>151</v>
      </c>
      <c r="F191" s="20">
        <v>1053</v>
      </c>
      <c r="G191" s="20">
        <v>802.2000122070312</v>
      </c>
      <c r="H191" s="20">
        <v>661.7999877929688</v>
      </c>
      <c r="I191" s="20">
        <v>572.4000244140625</v>
      </c>
      <c r="J191" s="20">
        <v>486</v>
      </c>
      <c r="K191" s="20">
        <v>449.8999938964844</v>
      </c>
      <c r="L191" s="20">
        <v>429.1000061035156</v>
      </c>
      <c r="N191" s="22">
        <v>0</v>
      </c>
      <c r="O191" s="21"/>
      <c r="P191" s="38">
        <f aca="true" t="shared" si="271" ref="P191:R192">AI191</f>
        <v>104</v>
      </c>
      <c r="Q191" s="39">
        <f t="shared" si="271"/>
        <v>49</v>
      </c>
      <c r="R191" s="40">
        <f t="shared" si="271"/>
        <v>59.999999999983004</v>
      </c>
      <c r="T191" s="32">
        <f t="shared" si="257"/>
        <v>1000</v>
      </c>
      <c r="U191" s="31">
        <v>76.67515549265656</v>
      </c>
      <c r="V191" s="34"/>
      <c r="W191" s="34">
        <f t="shared" si="258"/>
        <v>2</v>
      </c>
      <c r="X191" s="35">
        <f t="shared" si="269"/>
        <v>0</v>
      </c>
      <c r="Y191" s="35">
        <f t="shared" si="269"/>
        <v>15</v>
      </c>
      <c r="Z191" s="35">
        <f t="shared" si="269"/>
        <v>10</v>
      </c>
      <c r="AA191" s="35">
        <f t="shared" si="269"/>
        <v>0</v>
      </c>
      <c r="AD191" s="57">
        <v>5</v>
      </c>
      <c r="AE191" s="58">
        <v>0</v>
      </c>
      <c r="AF191" s="58">
        <v>0</v>
      </c>
      <c r="AG191" s="59">
        <v>0</v>
      </c>
      <c r="AH191" s="1">
        <f t="shared" si="259"/>
        <v>104.83333333333333</v>
      </c>
      <c r="AI191" s="1">
        <f t="shared" si="260"/>
        <v>104</v>
      </c>
      <c r="AJ191" s="1">
        <f t="shared" si="261"/>
        <v>49</v>
      </c>
      <c r="AK191" s="1">
        <f t="shared" si="262"/>
        <v>59.999999999983004</v>
      </c>
      <c r="AL191" s="36">
        <f t="shared" si="263"/>
        <v>3</v>
      </c>
      <c r="AM191" s="36">
        <f t="shared" si="264"/>
        <v>4</v>
      </c>
      <c r="AN191" s="36">
        <f t="shared" si="265"/>
        <v>40</v>
      </c>
      <c r="AO191" s="37">
        <f t="shared" si="266"/>
        <v>30.559773563581984</v>
      </c>
      <c r="AQ191" s="53">
        <v>11.425405502319336</v>
      </c>
      <c r="AS191" s="72">
        <f t="shared" si="267"/>
        <v>6.0667726550079495</v>
      </c>
    </row>
    <row r="192" spans="1:45" ht="15">
      <c r="A192" s="17" t="s">
        <v>28</v>
      </c>
      <c r="B192" s="42">
        <v>13</v>
      </c>
      <c r="C192" s="18" t="s">
        <v>390</v>
      </c>
      <c r="D192" s="19" t="s">
        <v>391</v>
      </c>
      <c r="F192" s="20">
        <v>1106</v>
      </c>
      <c r="G192" s="20">
        <v>840</v>
      </c>
      <c r="H192" s="20">
        <v>689.5999755859375</v>
      </c>
      <c r="I192" s="20">
        <v>591.9000244140625</v>
      </c>
      <c r="J192" s="20">
        <v>492.5</v>
      </c>
      <c r="K192" s="20">
        <v>442.8999938964844</v>
      </c>
      <c r="L192" s="20">
        <v>408.20001220703125</v>
      </c>
      <c r="N192" s="22">
        <v>0</v>
      </c>
      <c r="O192" s="21"/>
      <c r="P192" s="50">
        <f t="shared" si="271"/>
        <v>104</v>
      </c>
      <c r="Q192" s="51">
        <f t="shared" si="271"/>
        <v>49</v>
      </c>
      <c r="R192" s="52">
        <f t="shared" si="271"/>
        <v>59.999999999983004</v>
      </c>
      <c r="T192" s="32">
        <f t="shared" si="257"/>
        <v>1000</v>
      </c>
      <c r="U192" s="31">
        <v>73.68263988034127</v>
      </c>
      <c r="V192" s="34"/>
      <c r="W192" s="34">
        <f t="shared" si="258"/>
        <v>1</v>
      </c>
      <c r="X192" s="35">
        <f t="shared" si="269"/>
        <v>0</v>
      </c>
      <c r="Y192" s="35">
        <f t="shared" si="269"/>
        <v>15</v>
      </c>
      <c r="Z192" s="35">
        <f t="shared" si="269"/>
        <v>10</v>
      </c>
      <c r="AA192" s="35">
        <f t="shared" si="269"/>
        <v>0</v>
      </c>
      <c r="AD192" s="60">
        <v>5</v>
      </c>
      <c r="AE192" s="61">
        <v>0</v>
      </c>
      <c r="AF192" s="61">
        <v>0</v>
      </c>
      <c r="AG192" s="62">
        <v>0</v>
      </c>
      <c r="AH192" s="1">
        <f t="shared" si="259"/>
        <v>104.83333333333333</v>
      </c>
      <c r="AI192" s="1">
        <f t="shared" si="260"/>
        <v>104</v>
      </c>
      <c r="AJ192" s="1">
        <f t="shared" si="261"/>
        <v>49</v>
      </c>
      <c r="AK192" s="1">
        <f t="shared" si="262"/>
        <v>59.999999999983004</v>
      </c>
      <c r="AL192" s="36">
        <f t="shared" si="263"/>
        <v>3</v>
      </c>
      <c r="AM192" s="36">
        <f t="shared" si="264"/>
        <v>1</v>
      </c>
      <c r="AN192" s="36">
        <f t="shared" si="265"/>
        <v>40</v>
      </c>
      <c r="AO192" s="37">
        <f t="shared" si="266"/>
        <v>57.503569228574634</v>
      </c>
      <c r="AQ192" s="53">
        <v>11.938591957092285</v>
      </c>
      <c r="AS192" s="72">
        <f t="shared" si="267"/>
        <v>6.0667726550079495</v>
      </c>
    </row>
    <row r="193" spans="1:43" ht="15">
      <c r="A193" s="17"/>
      <c r="B193" s="42"/>
      <c r="F193" s="20"/>
      <c r="G193" s="20"/>
      <c r="H193" s="20"/>
      <c r="I193" s="20"/>
      <c r="J193" s="20"/>
      <c r="K193" s="20"/>
      <c r="L193" s="20"/>
      <c r="N193" s="22"/>
      <c r="O193" s="21"/>
      <c r="P193" s="22"/>
      <c r="Q193" s="22"/>
      <c r="R193" s="22"/>
      <c r="T193" s="32"/>
      <c r="U193" s="31"/>
      <c r="V193" s="34"/>
      <c r="W193" s="34"/>
      <c r="AQ193" s="53"/>
    </row>
    <row r="194" spans="1:43" ht="15">
      <c r="A194" s="8"/>
      <c r="B194" s="10"/>
      <c r="C194" s="9"/>
      <c r="D194" s="10" t="s">
        <v>3</v>
      </c>
      <c r="E194" s="9"/>
      <c r="F194" s="74" t="s">
        <v>4</v>
      </c>
      <c r="G194" s="74"/>
      <c r="H194" s="74"/>
      <c r="I194" s="74"/>
      <c r="J194" s="74"/>
      <c r="K194" s="74"/>
      <c r="L194" s="74"/>
      <c r="M194" s="9"/>
      <c r="N194" s="10" t="s">
        <v>5</v>
      </c>
      <c r="O194" s="21"/>
      <c r="P194" s="12" t="s">
        <v>6</v>
      </c>
      <c r="Q194" s="7"/>
      <c r="R194" s="5"/>
      <c r="T194" s="5" t="s">
        <v>7</v>
      </c>
      <c r="U194" s="5" t="s">
        <v>8</v>
      </c>
      <c r="V194" s="6" t="s">
        <v>5</v>
      </c>
      <c r="W194" s="6" t="s">
        <v>57</v>
      </c>
      <c r="X194" s="5" t="s">
        <v>76</v>
      </c>
      <c r="AD194" s="46" t="s">
        <v>77</v>
      </c>
      <c r="AH194" s="45" t="s">
        <v>87</v>
      </c>
      <c r="AI194" s="46" t="s">
        <v>75</v>
      </c>
      <c r="AJ194" s="46"/>
      <c r="AK194" s="46"/>
      <c r="AL194" s="46" t="s">
        <v>74</v>
      </c>
      <c r="AQ194" s="53"/>
    </row>
    <row r="195" spans="1:43" ht="15">
      <c r="A195" s="13" t="s">
        <v>9</v>
      </c>
      <c r="B195" s="14" t="s">
        <v>73</v>
      </c>
      <c r="C195" s="14" t="s">
        <v>10</v>
      </c>
      <c r="D195" s="14" t="s">
        <v>11</v>
      </c>
      <c r="E195" s="14" t="s">
        <v>12</v>
      </c>
      <c r="F195" s="14" t="s">
        <v>13</v>
      </c>
      <c r="G195" s="14" t="s">
        <v>14</v>
      </c>
      <c r="H195" s="14" t="s">
        <v>15</v>
      </c>
      <c r="I195" s="14" t="s">
        <v>16</v>
      </c>
      <c r="J195" s="14" t="s">
        <v>17</v>
      </c>
      <c r="K195" s="14" t="s">
        <v>18</v>
      </c>
      <c r="L195" s="14" t="s">
        <v>19</v>
      </c>
      <c r="M195" s="14"/>
      <c r="N195" s="14" t="s">
        <v>20</v>
      </c>
      <c r="O195" s="21"/>
      <c r="P195" s="6" t="s">
        <v>21</v>
      </c>
      <c r="Q195" s="16" t="s">
        <v>22</v>
      </c>
      <c r="R195" s="6" t="s">
        <v>23</v>
      </c>
      <c r="T195" s="6" t="s">
        <v>21</v>
      </c>
      <c r="U195" s="6" t="s">
        <v>21</v>
      </c>
      <c r="V195" s="6" t="s">
        <v>56</v>
      </c>
      <c r="W195" s="6" t="s">
        <v>56</v>
      </c>
      <c r="X195" s="6" t="s">
        <v>69</v>
      </c>
      <c r="Y195" s="6" t="s">
        <v>70</v>
      </c>
      <c r="Z195" s="6" t="s">
        <v>71</v>
      </c>
      <c r="AA195" s="6" t="s">
        <v>72</v>
      </c>
      <c r="AD195" s="45" t="s">
        <v>65</v>
      </c>
      <c r="AE195" s="45" t="s">
        <v>66</v>
      </c>
      <c r="AF195" s="45" t="s">
        <v>67</v>
      </c>
      <c r="AG195" s="45" t="s">
        <v>68</v>
      </c>
      <c r="AH195" s="46" t="s">
        <v>88</v>
      </c>
      <c r="AI195" s="46" t="s">
        <v>66</v>
      </c>
      <c r="AJ195" s="46" t="s">
        <v>67</v>
      </c>
      <c r="AK195" s="46" t="s">
        <v>68</v>
      </c>
      <c r="AL195" s="45" t="s">
        <v>65</v>
      </c>
      <c r="AM195" s="45" t="s">
        <v>66</v>
      </c>
      <c r="AN195" s="45" t="s">
        <v>67</v>
      </c>
      <c r="AO195" s="45" t="s">
        <v>68</v>
      </c>
      <c r="AQ195" s="53"/>
    </row>
    <row r="196" spans="1:45" ht="15">
      <c r="A196" s="17" t="s">
        <v>28</v>
      </c>
      <c r="B196" s="42">
        <v>14</v>
      </c>
      <c r="C196" s="18" t="s">
        <v>209</v>
      </c>
      <c r="D196" s="19" t="s">
        <v>392</v>
      </c>
      <c r="F196" s="20">
        <v>778.2000122070312</v>
      </c>
      <c r="G196" s="20">
        <v>595.5999755859375</v>
      </c>
      <c r="H196" s="20">
        <v>489.5</v>
      </c>
      <c r="I196" s="20">
        <v>415.79998779296875</v>
      </c>
      <c r="J196" s="20">
        <v>326.5</v>
      </c>
      <c r="K196" s="20">
        <v>273.3999938964844</v>
      </c>
      <c r="L196" s="20">
        <v>238.3000030517578</v>
      </c>
      <c r="N196" s="22">
        <v>0</v>
      </c>
      <c r="O196" s="22"/>
      <c r="P196" s="47">
        <f aca="true" t="shared" si="272" ref="P196:P204">AI196</f>
        <v>104</v>
      </c>
      <c r="Q196" s="48">
        <f aca="true" t="shared" si="273" ref="Q196:Q204">AJ196</f>
        <v>40</v>
      </c>
      <c r="R196" s="49">
        <f aca="true" t="shared" si="274" ref="R196:R204">AK196</f>
        <v>1.7186252421197423E-11</v>
      </c>
      <c r="T196" s="32">
        <f aca="true" t="shared" si="275" ref="T196:T204">IF(N196=0,1000,(P196+Q196/60+R196/3600)*N196)</f>
        <v>1000</v>
      </c>
      <c r="U196" s="31">
        <v>104.66666885994908</v>
      </c>
      <c r="V196" s="34"/>
      <c r="W196" s="34">
        <f aca="true" t="shared" si="276" ref="W196:W204">RANK(U196,U$196:U$204,1)</f>
        <v>8</v>
      </c>
      <c r="X196" s="36">
        <v>0</v>
      </c>
      <c r="Y196" s="36">
        <v>15</v>
      </c>
      <c r="Z196" s="36">
        <v>20</v>
      </c>
      <c r="AA196" s="36">
        <v>0</v>
      </c>
      <c r="AD196" s="54">
        <v>5</v>
      </c>
      <c r="AE196" s="55">
        <v>0</v>
      </c>
      <c r="AF196" s="55">
        <v>0</v>
      </c>
      <c r="AG196" s="56">
        <v>0</v>
      </c>
      <c r="AH196" s="1">
        <f aca="true" t="shared" si="277" ref="AH196:AH204">(AD196-X196)*24+(AE196-Y196)+(AF196-Z196)/60+(AG196-AA196)/3600+TIME_ZONE_CHANGE</f>
        <v>104.66666666666667</v>
      </c>
      <c r="AI196" s="1">
        <f aca="true" t="shared" si="278" ref="AI196:AI204">INT(AH196)</f>
        <v>104</v>
      </c>
      <c r="AJ196" s="1">
        <f aca="true" t="shared" si="279" ref="AJ196:AJ204">INT((AH196-AI196)*60)</f>
        <v>40</v>
      </c>
      <c r="AK196" s="1">
        <f aca="true" t="shared" si="280" ref="AK196:AK204">(AH196-AI196-AJ196/60)*3600</f>
        <v>1.7186252421197423E-11</v>
      </c>
      <c r="AL196" s="36">
        <f aca="true" t="shared" si="281" ref="AL196:AL204">INT(U196/24)</f>
        <v>4</v>
      </c>
      <c r="AM196" s="36">
        <f aca="true" t="shared" si="282" ref="AM196:AM204">INT(U196-AL196*24)</f>
        <v>8</v>
      </c>
      <c r="AN196" s="36">
        <f aca="true" t="shared" si="283" ref="AN196:AN204">INT((U196-AL196*24-AM196)*60)</f>
        <v>40</v>
      </c>
      <c r="AO196" s="37">
        <f aca="true" t="shared" si="284" ref="AO196:AO204">U196*3600-AL196*24*3600-AM196*3600-AN196*60</f>
        <v>0.00789581669960171</v>
      </c>
      <c r="AQ196" s="53">
        <v>8.032069206237793</v>
      </c>
      <c r="AS196" s="72">
        <f aca="true" t="shared" si="285" ref="AS196:AS204">636/AH196</f>
        <v>6.076433121019108</v>
      </c>
    </row>
    <row r="197" spans="1:45" ht="15">
      <c r="A197" s="17" t="s">
        <v>28</v>
      </c>
      <c r="B197" s="42">
        <v>14</v>
      </c>
      <c r="C197" s="18" t="s">
        <v>393</v>
      </c>
      <c r="D197" s="19" t="s">
        <v>222</v>
      </c>
      <c r="F197" s="20">
        <v>766.7000122070312</v>
      </c>
      <c r="G197" s="20">
        <v>591.0999755859375</v>
      </c>
      <c r="H197" s="20">
        <v>489.5</v>
      </c>
      <c r="I197" s="20">
        <v>419.3999938964844</v>
      </c>
      <c r="J197" s="20">
        <v>335.1000061035156</v>
      </c>
      <c r="K197" s="20">
        <v>284.29998779296875</v>
      </c>
      <c r="L197" s="20">
        <v>249.60000610351562</v>
      </c>
      <c r="N197" s="22">
        <v>0</v>
      </c>
      <c r="O197" s="22"/>
      <c r="P197" s="38">
        <f t="shared" si="272"/>
        <v>104</v>
      </c>
      <c r="Q197" s="39">
        <f t="shared" si="273"/>
        <v>40</v>
      </c>
      <c r="R197" s="40">
        <f t="shared" si="274"/>
        <v>1.7186252421197423E-11</v>
      </c>
      <c r="T197" s="32">
        <f t="shared" si="275"/>
        <v>1000</v>
      </c>
      <c r="U197" s="31">
        <v>105.47717732929809</v>
      </c>
      <c r="V197" s="34"/>
      <c r="W197" s="34">
        <f t="shared" si="276"/>
        <v>9</v>
      </c>
      <c r="X197" s="35">
        <f>X196</f>
        <v>0</v>
      </c>
      <c r="Y197" s="35">
        <f aca="true" t="shared" si="286" ref="Y197:Y204">Y196</f>
        <v>15</v>
      </c>
      <c r="Z197" s="35">
        <f aca="true" t="shared" si="287" ref="Z197:Z204">Z196</f>
        <v>20</v>
      </c>
      <c r="AA197" s="35">
        <f aca="true" t="shared" si="288" ref="AA197:AA204">AA196</f>
        <v>0</v>
      </c>
      <c r="AD197" s="57">
        <v>5</v>
      </c>
      <c r="AE197" s="58">
        <v>0</v>
      </c>
      <c r="AF197" s="58">
        <v>0</v>
      </c>
      <c r="AG197" s="59">
        <v>0</v>
      </c>
      <c r="AH197" s="1">
        <f t="shared" si="277"/>
        <v>104.66666666666667</v>
      </c>
      <c r="AI197" s="1">
        <f t="shared" si="278"/>
        <v>104</v>
      </c>
      <c r="AJ197" s="1">
        <f t="shared" si="279"/>
        <v>40</v>
      </c>
      <c r="AK197" s="1">
        <f t="shared" si="280"/>
        <v>1.7186252421197423E-11</v>
      </c>
      <c r="AL197" s="36">
        <f t="shared" si="281"/>
        <v>4</v>
      </c>
      <c r="AM197" s="36">
        <f t="shared" si="282"/>
        <v>9</v>
      </c>
      <c r="AN197" s="36">
        <f t="shared" si="283"/>
        <v>28</v>
      </c>
      <c r="AO197" s="37">
        <f t="shared" si="284"/>
        <v>37.83838547312189</v>
      </c>
      <c r="AQ197" s="53">
        <v>7.965874195098877</v>
      </c>
      <c r="AS197" s="72">
        <f t="shared" si="285"/>
        <v>6.076433121019108</v>
      </c>
    </row>
    <row r="198" spans="1:45" ht="15">
      <c r="A198" s="17" t="s">
        <v>28</v>
      </c>
      <c r="B198" s="42">
        <v>14</v>
      </c>
      <c r="C198" s="18" t="s">
        <v>394</v>
      </c>
      <c r="D198" s="19" t="s">
        <v>208</v>
      </c>
      <c r="F198" s="20">
        <v>792.7999877929688</v>
      </c>
      <c r="G198" s="20">
        <v>606.2999877929688</v>
      </c>
      <c r="H198" s="20">
        <v>498.29998779296875</v>
      </c>
      <c r="I198" s="20">
        <v>424</v>
      </c>
      <c r="J198" s="20">
        <v>334.79998779296875</v>
      </c>
      <c r="K198" s="20">
        <v>280.1000061035156</v>
      </c>
      <c r="L198" s="20">
        <v>242.6999969482422</v>
      </c>
      <c r="N198" s="22">
        <v>0</v>
      </c>
      <c r="O198" s="22"/>
      <c r="P198" s="38">
        <f t="shared" si="272"/>
        <v>104</v>
      </c>
      <c r="Q198" s="39">
        <f t="shared" si="273"/>
        <v>40</v>
      </c>
      <c r="R198" s="40">
        <f t="shared" si="274"/>
        <v>1.7186252421197423E-11</v>
      </c>
      <c r="T198" s="32">
        <f t="shared" si="275"/>
        <v>1000</v>
      </c>
      <c r="U198" s="31">
        <v>102.82442746544112</v>
      </c>
      <c r="V198" s="34"/>
      <c r="W198" s="34">
        <f t="shared" si="276"/>
        <v>7</v>
      </c>
      <c r="X198" s="35">
        <f aca="true" t="shared" si="289" ref="X198:X204">X197</f>
        <v>0</v>
      </c>
      <c r="Y198" s="35">
        <f t="shared" si="286"/>
        <v>15</v>
      </c>
      <c r="Z198" s="35">
        <f t="shared" si="287"/>
        <v>20</v>
      </c>
      <c r="AA198" s="35">
        <f t="shared" si="288"/>
        <v>0</v>
      </c>
      <c r="AD198" s="57">
        <v>5</v>
      </c>
      <c r="AE198" s="58">
        <v>0</v>
      </c>
      <c r="AF198" s="58">
        <v>0</v>
      </c>
      <c r="AG198" s="59">
        <v>0</v>
      </c>
      <c r="AH198" s="1">
        <f t="shared" si="277"/>
        <v>104.66666666666667</v>
      </c>
      <c r="AI198" s="1">
        <f t="shared" si="278"/>
        <v>104</v>
      </c>
      <c r="AJ198" s="1">
        <f t="shared" si="279"/>
        <v>40</v>
      </c>
      <c r="AK198" s="1">
        <f t="shared" si="280"/>
        <v>1.7186252421197423E-11</v>
      </c>
      <c r="AL198" s="36">
        <f t="shared" si="281"/>
        <v>4</v>
      </c>
      <c r="AM198" s="36">
        <f t="shared" si="282"/>
        <v>6</v>
      </c>
      <c r="AN198" s="36">
        <f t="shared" si="283"/>
        <v>49</v>
      </c>
      <c r="AO198" s="37">
        <f t="shared" si="284"/>
        <v>27.93887558800634</v>
      </c>
      <c r="AQ198" s="53">
        <v>8.18785285949707</v>
      </c>
      <c r="AS198" s="72">
        <f t="shared" si="285"/>
        <v>6.076433121019108</v>
      </c>
    </row>
    <row r="199" spans="1:45" ht="15">
      <c r="A199" s="17" t="s">
        <v>28</v>
      </c>
      <c r="B199" s="42">
        <v>14</v>
      </c>
      <c r="C199" s="18" t="s">
        <v>395</v>
      </c>
      <c r="D199" s="19" t="s">
        <v>396</v>
      </c>
      <c r="F199" s="20">
        <v>796.5999755859375</v>
      </c>
      <c r="G199" s="20">
        <v>611.0999755859375</v>
      </c>
      <c r="H199" s="20">
        <v>504.3999938964844</v>
      </c>
      <c r="I199" s="20">
        <v>431.79998779296875</v>
      </c>
      <c r="J199" s="20">
        <v>346.8999938964844</v>
      </c>
      <c r="K199" s="20">
        <v>296.79998779296875</v>
      </c>
      <c r="L199" s="20">
        <v>262.20001220703125</v>
      </c>
      <c r="N199" s="22">
        <v>0</v>
      </c>
      <c r="O199" s="22"/>
      <c r="P199" s="38">
        <f t="shared" si="272"/>
        <v>104</v>
      </c>
      <c r="Q199" s="39">
        <f t="shared" si="273"/>
        <v>40</v>
      </c>
      <c r="R199" s="40">
        <f t="shared" si="274"/>
        <v>1.7186252421197423E-11</v>
      </c>
      <c r="T199" s="32">
        <f t="shared" si="275"/>
        <v>1000</v>
      </c>
      <c r="U199" s="31">
        <v>101.96827456316535</v>
      </c>
      <c r="V199" s="34"/>
      <c r="W199" s="34">
        <f t="shared" si="276"/>
        <v>6</v>
      </c>
      <c r="X199" s="35">
        <f t="shared" si="289"/>
        <v>0</v>
      </c>
      <c r="Y199" s="35">
        <f t="shared" si="286"/>
        <v>15</v>
      </c>
      <c r="Z199" s="35">
        <f t="shared" si="287"/>
        <v>20</v>
      </c>
      <c r="AA199" s="35">
        <f t="shared" si="288"/>
        <v>0</v>
      </c>
      <c r="AD199" s="57">
        <v>5</v>
      </c>
      <c r="AE199" s="58">
        <v>0</v>
      </c>
      <c r="AF199" s="58">
        <v>0</v>
      </c>
      <c r="AG199" s="59">
        <v>0</v>
      </c>
      <c r="AH199" s="1">
        <f t="shared" si="277"/>
        <v>104.66666666666667</v>
      </c>
      <c r="AI199" s="1">
        <f t="shared" si="278"/>
        <v>104</v>
      </c>
      <c r="AJ199" s="1">
        <f t="shared" si="279"/>
        <v>40</v>
      </c>
      <c r="AK199" s="1">
        <f t="shared" si="280"/>
        <v>1.7186252421197423E-11</v>
      </c>
      <c r="AL199" s="36">
        <f t="shared" si="281"/>
        <v>4</v>
      </c>
      <c r="AM199" s="36">
        <f t="shared" si="282"/>
        <v>5</v>
      </c>
      <c r="AN199" s="36">
        <f t="shared" si="283"/>
        <v>58</v>
      </c>
      <c r="AO199" s="37">
        <f t="shared" si="284"/>
        <v>5.788427395280451</v>
      </c>
      <c r="AQ199" s="53">
        <v>8.262907981872559</v>
      </c>
      <c r="AS199" s="72">
        <f t="shared" si="285"/>
        <v>6.076433121019108</v>
      </c>
    </row>
    <row r="200" spans="1:45" ht="15">
      <c r="A200" s="17" t="s">
        <v>28</v>
      </c>
      <c r="B200" s="42">
        <v>14</v>
      </c>
      <c r="C200" s="18" t="s">
        <v>397</v>
      </c>
      <c r="D200" s="19" t="s">
        <v>398</v>
      </c>
      <c r="F200" s="20">
        <v>914.7999877929688</v>
      </c>
      <c r="G200" s="20">
        <v>695.7000122070312</v>
      </c>
      <c r="H200" s="20">
        <v>569.7000122070312</v>
      </c>
      <c r="I200" s="20">
        <v>486.3999938964844</v>
      </c>
      <c r="J200" s="20">
        <v>393.29998779296875</v>
      </c>
      <c r="K200" s="20">
        <v>339.3999938964844</v>
      </c>
      <c r="L200" s="20">
        <v>299.6000061035156</v>
      </c>
      <c r="N200" s="22">
        <v>0</v>
      </c>
      <c r="O200" s="22"/>
      <c r="P200" s="38">
        <f aca="true" t="shared" si="290" ref="P200:R201">AI200</f>
        <v>104</v>
      </c>
      <c r="Q200" s="39">
        <f t="shared" si="290"/>
        <v>40</v>
      </c>
      <c r="R200" s="40">
        <f t="shared" si="290"/>
        <v>1.7186252421197423E-11</v>
      </c>
      <c r="T200" s="32">
        <f>IF(N200=0,1000,(P200+Q200/60+R200/3600)*N200)</f>
        <v>1000</v>
      </c>
      <c r="U200" s="31">
        <v>89.91175922757688</v>
      </c>
      <c r="V200" s="34"/>
      <c r="W200" s="34">
        <f t="shared" si="276"/>
        <v>4</v>
      </c>
      <c r="X200" s="35">
        <f t="shared" si="289"/>
        <v>0</v>
      </c>
      <c r="Y200" s="35">
        <f t="shared" si="286"/>
        <v>15</v>
      </c>
      <c r="Z200" s="35">
        <f t="shared" si="287"/>
        <v>20</v>
      </c>
      <c r="AA200" s="35">
        <f t="shared" si="288"/>
        <v>0</v>
      </c>
      <c r="AD200" s="57">
        <v>5</v>
      </c>
      <c r="AE200" s="58">
        <v>0</v>
      </c>
      <c r="AF200" s="58">
        <v>0</v>
      </c>
      <c r="AG200" s="59">
        <v>0</v>
      </c>
      <c r="AH200" s="1">
        <f>(AD200-X200)*24+(AE200-Y200)+(AF200-Z200)/60+(AG200-AA200)/3600+TIME_ZONE_CHANGE</f>
        <v>104.66666666666667</v>
      </c>
      <c r="AI200" s="1">
        <f>INT(AH200)</f>
        <v>104</v>
      </c>
      <c r="AJ200" s="1">
        <f>INT((AH200-AI200)*60)</f>
        <v>40</v>
      </c>
      <c r="AK200" s="1">
        <f>(AH200-AI200-AJ200/60)*3600</f>
        <v>1.7186252421197423E-11</v>
      </c>
      <c r="AL200" s="36">
        <f>INT(U200/24)</f>
        <v>3</v>
      </c>
      <c r="AM200" s="36">
        <f>INT(U200-AL200*24)</f>
        <v>17</v>
      </c>
      <c r="AN200" s="36">
        <f>INT((U200-AL200*24-AM200)*60)</f>
        <v>54</v>
      </c>
      <c r="AO200" s="37">
        <f>U200*3600-AL200*24*3600-AM200*3600-AN200*60</f>
        <v>42.33321927674115</v>
      </c>
      <c r="AQ200" s="53">
        <v>9.537714004516602</v>
      </c>
      <c r="AS200" s="72">
        <f>636/AH200</f>
        <v>6.076433121019108</v>
      </c>
    </row>
    <row r="201" spans="1:45" ht="15">
      <c r="A201" s="17" t="s">
        <v>28</v>
      </c>
      <c r="B201" s="42">
        <v>14</v>
      </c>
      <c r="C201" s="18" t="s">
        <v>399</v>
      </c>
      <c r="D201" s="19" t="s">
        <v>400</v>
      </c>
      <c r="F201" s="20">
        <v>883.7999877929688</v>
      </c>
      <c r="G201" s="20">
        <v>684.5999755859375</v>
      </c>
      <c r="H201" s="20">
        <v>571.7999877929688</v>
      </c>
      <c r="I201" s="20">
        <v>498.3999938964844</v>
      </c>
      <c r="J201" s="20">
        <v>419.3999938964844</v>
      </c>
      <c r="K201" s="20">
        <v>377.20001220703125</v>
      </c>
      <c r="L201" s="20">
        <v>348</v>
      </c>
      <c r="N201" s="22">
        <v>0</v>
      </c>
      <c r="O201" s="22"/>
      <c r="P201" s="38">
        <f t="shared" si="290"/>
        <v>104</v>
      </c>
      <c r="Q201" s="39">
        <f t="shared" si="290"/>
        <v>40</v>
      </c>
      <c r="R201" s="40">
        <f t="shared" si="290"/>
        <v>1.7186252421197423E-11</v>
      </c>
      <c r="T201" s="32">
        <f>IF(N201=0,1000,(P201+Q201/60+R201/3600)*N201)</f>
        <v>1000</v>
      </c>
      <c r="U201" s="31">
        <v>90.00372910766798</v>
      </c>
      <c r="V201" s="34"/>
      <c r="W201" s="34">
        <f t="shared" si="276"/>
        <v>5</v>
      </c>
      <c r="X201" s="35">
        <f t="shared" si="289"/>
        <v>0</v>
      </c>
      <c r="Y201" s="35">
        <f t="shared" si="286"/>
        <v>15</v>
      </c>
      <c r="Z201" s="35">
        <f t="shared" si="287"/>
        <v>20</v>
      </c>
      <c r="AA201" s="35">
        <f t="shared" si="288"/>
        <v>0</v>
      </c>
      <c r="AD201" s="57">
        <v>5</v>
      </c>
      <c r="AE201" s="58">
        <v>0</v>
      </c>
      <c r="AF201" s="58">
        <v>0</v>
      </c>
      <c r="AG201" s="59">
        <v>0</v>
      </c>
      <c r="AH201" s="1">
        <f>(AD201-X201)*24+(AE201-Y201)+(AF201-Z201)/60+(AG201-AA201)/3600+TIME_ZONE_CHANGE</f>
        <v>104.66666666666667</v>
      </c>
      <c r="AI201" s="1">
        <f>INT(AH201)</f>
        <v>104</v>
      </c>
      <c r="AJ201" s="1">
        <f>INT((AH201-AI201)*60)</f>
        <v>40</v>
      </c>
      <c r="AK201" s="1">
        <f>(AH201-AI201-AJ201/60)*3600</f>
        <v>1.7186252421197423E-11</v>
      </c>
      <c r="AL201" s="36">
        <f>INT(U201/24)</f>
        <v>3</v>
      </c>
      <c r="AM201" s="36">
        <f>INT(U201-AL201*24)</f>
        <v>18</v>
      </c>
      <c r="AN201" s="36">
        <f>INT((U201-AL201*24-AM201)*60)</f>
        <v>0</v>
      </c>
      <c r="AO201" s="37">
        <f>U201*3600-AL201*24*3600-AM201*3600-AN201*60</f>
        <v>13.424787604715675</v>
      </c>
      <c r="AQ201" s="53">
        <v>9.526286125183105</v>
      </c>
      <c r="AS201" s="72">
        <f>636/AH201</f>
        <v>6.076433121019108</v>
      </c>
    </row>
    <row r="202" spans="1:45" ht="15">
      <c r="A202" s="17" t="s">
        <v>28</v>
      </c>
      <c r="B202" s="42">
        <v>14</v>
      </c>
      <c r="C202" s="18" t="s">
        <v>49</v>
      </c>
      <c r="D202" s="19" t="s">
        <v>154</v>
      </c>
      <c r="F202" s="20">
        <v>883</v>
      </c>
      <c r="G202" s="20">
        <v>686</v>
      </c>
      <c r="H202" s="20">
        <v>575.2999877929688</v>
      </c>
      <c r="I202" s="20">
        <v>503.79998779296875</v>
      </c>
      <c r="J202" s="20">
        <v>430.1000061035156</v>
      </c>
      <c r="K202" s="20">
        <v>394.70001220703125</v>
      </c>
      <c r="L202" s="20">
        <v>372</v>
      </c>
      <c r="N202" s="22">
        <v>0</v>
      </c>
      <c r="O202" s="22"/>
      <c r="P202" s="38">
        <f>AI202</f>
        <v>104</v>
      </c>
      <c r="Q202" s="39">
        <f>AJ202</f>
        <v>40</v>
      </c>
      <c r="R202" s="40">
        <f>AK202</f>
        <v>1.7186252421197423E-11</v>
      </c>
      <c r="T202" s="32">
        <f>IF(N202=0,1000,(P202+Q202/60+R202/3600)*N202)</f>
        <v>1000</v>
      </c>
      <c r="U202" s="31">
        <v>89.48237115782393</v>
      </c>
      <c r="V202" s="34"/>
      <c r="W202" s="34">
        <f t="shared" si="276"/>
        <v>3</v>
      </c>
      <c r="X202" s="35">
        <f t="shared" si="289"/>
        <v>0</v>
      </c>
      <c r="Y202" s="35">
        <f t="shared" si="286"/>
        <v>15</v>
      </c>
      <c r="Z202" s="35">
        <f t="shared" si="287"/>
        <v>20</v>
      </c>
      <c r="AA202" s="35">
        <f t="shared" si="288"/>
        <v>0</v>
      </c>
      <c r="AD202" s="57">
        <v>5</v>
      </c>
      <c r="AE202" s="58">
        <v>0</v>
      </c>
      <c r="AF202" s="58">
        <v>0</v>
      </c>
      <c r="AG202" s="59">
        <v>0</v>
      </c>
      <c r="AH202" s="1">
        <f>(AD202-X202)*24+(AE202-Y202)+(AF202-Z202)/60+(AG202-AA202)/3600+TIME_ZONE_CHANGE</f>
        <v>104.66666666666667</v>
      </c>
      <c r="AI202" s="1">
        <f>INT(AH202)</f>
        <v>104</v>
      </c>
      <c r="AJ202" s="1">
        <f>INT((AH202-AI202)*60)</f>
        <v>40</v>
      </c>
      <c r="AK202" s="1">
        <f>(AH202-AI202-AJ202/60)*3600</f>
        <v>1.7186252421197423E-11</v>
      </c>
      <c r="AL202" s="36">
        <f t="shared" si="281"/>
        <v>3</v>
      </c>
      <c r="AM202" s="36">
        <f t="shared" si="282"/>
        <v>17</v>
      </c>
      <c r="AN202" s="36">
        <f t="shared" si="283"/>
        <v>28</v>
      </c>
      <c r="AO202" s="37">
        <f t="shared" si="284"/>
        <v>56.53616816614522</v>
      </c>
      <c r="AQ202" s="53">
        <v>9.591411590576172</v>
      </c>
      <c r="AS202" s="72">
        <f t="shared" si="285"/>
        <v>6.076433121019108</v>
      </c>
    </row>
    <row r="203" spans="1:45" ht="15">
      <c r="A203" s="17" t="s">
        <v>28</v>
      </c>
      <c r="B203" s="42">
        <v>14</v>
      </c>
      <c r="C203" s="18" t="s">
        <v>155</v>
      </c>
      <c r="D203" s="19" t="s">
        <v>156</v>
      </c>
      <c r="F203" s="20">
        <v>918.7000122070312</v>
      </c>
      <c r="G203" s="20">
        <v>707.0999755859375</v>
      </c>
      <c r="H203" s="20">
        <v>587.2999877929688</v>
      </c>
      <c r="I203" s="20">
        <v>510.1000061035156</v>
      </c>
      <c r="J203" s="20">
        <v>430.20001220703125</v>
      </c>
      <c r="K203" s="20">
        <v>390.3999938964844</v>
      </c>
      <c r="L203" s="20">
        <v>362.29998779296875</v>
      </c>
      <c r="N203" s="22">
        <v>0</v>
      </c>
      <c r="O203" s="22"/>
      <c r="P203" s="38">
        <f t="shared" si="272"/>
        <v>104</v>
      </c>
      <c r="Q203" s="39">
        <f t="shared" si="273"/>
        <v>40</v>
      </c>
      <c r="R203" s="40">
        <f t="shared" si="274"/>
        <v>1.7186252421197423E-11</v>
      </c>
      <c r="T203" s="32">
        <f t="shared" si="275"/>
        <v>1000</v>
      </c>
      <c r="U203" s="31">
        <v>87.32284707509154</v>
      </c>
      <c r="V203" s="34"/>
      <c r="W203" s="34">
        <f t="shared" si="276"/>
        <v>2</v>
      </c>
      <c r="X203" s="35">
        <f t="shared" si="289"/>
        <v>0</v>
      </c>
      <c r="Y203" s="35">
        <f t="shared" si="286"/>
        <v>15</v>
      </c>
      <c r="Z203" s="35">
        <f t="shared" si="287"/>
        <v>20</v>
      </c>
      <c r="AA203" s="35">
        <f t="shared" si="288"/>
        <v>0</v>
      </c>
      <c r="AD203" s="57">
        <v>5</v>
      </c>
      <c r="AE203" s="58">
        <v>0</v>
      </c>
      <c r="AF203" s="58">
        <v>0</v>
      </c>
      <c r="AG203" s="59">
        <v>0</v>
      </c>
      <c r="AH203" s="1">
        <f t="shared" si="277"/>
        <v>104.66666666666667</v>
      </c>
      <c r="AI203" s="1">
        <f t="shared" si="278"/>
        <v>104</v>
      </c>
      <c r="AJ203" s="1">
        <f t="shared" si="279"/>
        <v>40</v>
      </c>
      <c r="AK203" s="1">
        <f t="shared" si="280"/>
        <v>1.7186252421197423E-11</v>
      </c>
      <c r="AL203" s="36">
        <f t="shared" si="281"/>
        <v>3</v>
      </c>
      <c r="AM203" s="36">
        <f t="shared" si="282"/>
        <v>15</v>
      </c>
      <c r="AN203" s="36">
        <f t="shared" si="283"/>
        <v>19</v>
      </c>
      <c r="AO203" s="37">
        <f t="shared" si="284"/>
        <v>22.249470329552423</v>
      </c>
      <c r="AQ203" s="53">
        <v>9.869621276855469</v>
      </c>
      <c r="AS203" s="72">
        <f t="shared" si="285"/>
        <v>6.076433121019108</v>
      </c>
    </row>
    <row r="204" spans="1:45" ht="15">
      <c r="A204" s="17" t="s">
        <v>28</v>
      </c>
      <c r="B204" s="42">
        <v>14</v>
      </c>
      <c r="C204" s="18" t="s">
        <v>30</v>
      </c>
      <c r="D204" s="19" t="s">
        <v>157</v>
      </c>
      <c r="F204" s="20">
        <v>925.5999755859375</v>
      </c>
      <c r="G204" s="20">
        <v>712.2000122070312</v>
      </c>
      <c r="H204" s="20">
        <v>591.5999755859375</v>
      </c>
      <c r="I204" s="20">
        <v>514</v>
      </c>
      <c r="J204" s="20">
        <v>434.79998779296875</v>
      </c>
      <c r="K204" s="20">
        <v>397</v>
      </c>
      <c r="L204" s="20">
        <v>371.6000061035156</v>
      </c>
      <c r="N204" s="22">
        <v>0</v>
      </c>
      <c r="O204" s="22"/>
      <c r="P204" s="50">
        <f t="shared" si="272"/>
        <v>104</v>
      </c>
      <c r="Q204" s="51">
        <f t="shared" si="273"/>
        <v>40</v>
      </c>
      <c r="R204" s="52">
        <f t="shared" si="274"/>
        <v>1.7186252421197423E-11</v>
      </c>
      <c r="T204" s="32">
        <f t="shared" si="275"/>
        <v>1000</v>
      </c>
      <c r="U204" s="31">
        <v>86.62899861759689</v>
      </c>
      <c r="V204" s="34"/>
      <c r="W204" s="34">
        <f t="shared" si="276"/>
        <v>1</v>
      </c>
      <c r="X204" s="35">
        <f t="shared" si="289"/>
        <v>0</v>
      </c>
      <c r="Y204" s="35">
        <f t="shared" si="286"/>
        <v>15</v>
      </c>
      <c r="Z204" s="35">
        <f t="shared" si="287"/>
        <v>20</v>
      </c>
      <c r="AA204" s="35">
        <f t="shared" si="288"/>
        <v>0</v>
      </c>
      <c r="AD204" s="60">
        <v>5</v>
      </c>
      <c r="AE204" s="61">
        <v>0</v>
      </c>
      <c r="AF204" s="61">
        <v>0</v>
      </c>
      <c r="AG204" s="62">
        <v>0</v>
      </c>
      <c r="AH204" s="1">
        <f t="shared" si="277"/>
        <v>104.66666666666667</v>
      </c>
      <c r="AI204" s="1">
        <f t="shared" si="278"/>
        <v>104</v>
      </c>
      <c r="AJ204" s="1">
        <f t="shared" si="279"/>
        <v>40</v>
      </c>
      <c r="AK204" s="1">
        <f t="shared" si="280"/>
        <v>1.7186252421197423E-11</v>
      </c>
      <c r="AL204" s="36">
        <f t="shared" si="281"/>
        <v>3</v>
      </c>
      <c r="AM204" s="36">
        <f t="shared" si="282"/>
        <v>14</v>
      </c>
      <c r="AN204" s="36">
        <f t="shared" si="283"/>
        <v>37</v>
      </c>
      <c r="AO204" s="37">
        <f t="shared" si="284"/>
        <v>44.39502334879944</v>
      </c>
      <c r="AQ204" s="53">
        <v>9.961649894714355</v>
      </c>
      <c r="AS204" s="72">
        <f t="shared" si="285"/>
        <v>6.076433121019108</v>
      </c>
    </row>
    <row r="205" spans="1:27" ht="15">
      <c r="A205" s="17"/>
      <c r="B205" s="42"/>
      <c r="F205" s="20"/>
      <c r="G205" s="20"/>
      <c r="H205" s="20"/>
      <c r="I205" s="20"/>
      <c r="J205" s="20"/>
      <c r="K205" s="20"/>
      <c r="L205" s="20"/>
      <c r="N205" s="22"/>
      <c r="O205" s="22"/>
      <c r="P205" s="22"/>
      <c r="Q205" s="22"/>
      <c r="R205" s="22"/>
      <c r="T205" s="32"/>
      <c r="U205" s="31"/>
      <c r="V205" s="34"/>
      <c r="W205" s="34"/>
      <c r="X205" s="35"/>
      <c r="Y205" s="35"/>
      <c r="Z205" s="35"/>
      <c r="AA205" s="35"/>
    </row>
    <row r="206" spans="1:43" ht="15">
      <c r="A206" s="8"/>
      <c r="B206" s="10"/>
      <c r="C206" s="9"/>
      <c r="D206" s="10" t="s">
        <v>3</v>
      </c>
      <c r="E206" s="9"/>
      <c r="F206" s="74" t="s">
        <v>4</v>
      </c>
      <c r="G206" s="74"/>
      <c r="H206" s="74"/>
      <c r="I206" s="74"/>
      <c r="J206" s="74"/>
      <c r="K206" s="74"/>
      <c r="L206" s="74"/>
      <c r="M206" s="9"/>
      <c r="N206" s="10" t="s">
        <v>5</v>
      </c>
      <c r="O206" s="22"/>
      <c r="P206" s="12" t="s">
        <v>6</v>
      </c>
      <c r="Q206" s="7"/>
      <c r="R206" s="5"/>
      <c r="T206" s="5" t="s">
        <v>7</v>
      </c>
      <c r="U206" s="5" t="s">
        <v>8</v>
      </c>
      <c r="V206" s="6" t="s">
        <v>5</v>
      </c>
      <c r="W206" s="6" t="s">
        <v>57</v>
      </c>
      <c r="X206" s="5" t="s">
        <v>76</v>
      </c>
      <c r="AD206" s="46" t="s">
        <v>77</v>
      </c>
      <c r="AE206" s="46"/>
      <c r="AF206" s="46"/>
      <c r="AG206" s="46"/>
      <c r="AH206" s="45" t="s">
        <v>87</v>
      </c>
      <c r="AI206" s="46" t="s">
        <v>75</v>
      </c>
      <c r="AJ206" s="46"/>
      <c r="AK206" s="46"/>
      <c r="AL206" s="46" t="s">
        <v>74</v>
      </c>
      <c r="AM206" s="46"/>
      <c r="AN206" s="46"/>
      <c r="AO206" s="46"/>
      <c r="AQ206" s="53"/>
    </row>
    <row r="207" spans="1:43" ht="15">
      <c r="A207" s="13" t="s">
        <v>9</v>
      </c>
      <c r="B207" s="14" t="s">
        <v>73</v>
      </c>
      <c r="C207" s="14" t="s">
        <v>10</v>
      </c>
      <c r="D207" s="14" t="s">
        <v>11</v>
      </c>
      <c r="E207" s="14" t="s">
        <v>12</v>
      </c>
      <c r="F207" s="14" t="s">
        <v>13</v>
      </c>
      <c r="G207" s="14" t="s">
        <v>14</v>
      </c>
      <c r="H207" s="14" t="s">
        <v>15</v>
      </c>
      <c r="I207" s="14" t="s">
        <v>16</v>
      </c>
      <c r="J207" s="14" t="s">
        <v>17</v>
      </c>
      <c r="K207" s="14" t="s">
        <v>18</v>
      </c>
      <c r="L207" s="14" t="s">
        <v>19</v>
      </c>
      <c r="M207" s="14"/>
      <c r="N207" s="14" t="s">
        <v>20</v>
      </c>
      <c r="O207" s="22"/>
      <c r="P207" s="6" t="s">
        <v>21</v>
      </c>
      <c r="Q207" s="16" t="s">
        <v>22</v>
      </c>
      <c r="R207" s="6" t="s">
        <v>23</v>
      </c>
      <c r="T207" s="6" t="s">
        <v>21</v>
      </c>
      <c r="U207" s="6" t="s">
        <v>21</v>
      </c>
      <c r="V207" s="6" t="s">
        <v>56</v>
      </c>
      <c r="W207" s="6" t="s">
        <v>56</v>
      </c>
      <c r="X207" s="6" t="s">
        <v>69</v>
      </c>
      <c r="Y207" s="6" t="s">
        <v>70</v>
      </c>
      <c r="Z207" s="6" t="s">
        <v>71</v>
      </c>
      <c r="AA207" s="6" t="s">
        <v>72</v>
      </c>
      <c r="AD207" s="45" t="s">
        <v>65</v>
      </c>
      <c r="AE207" s="45" t="s">
        <v>66</v>
      </c>
      <c r="AF207" s="45" t="s">
        <v>67</v>
      </c>
      <c r="AG207" s="45" t="s">
        <v>68</v>
      </c>
      <c r="AH207" s="46" t="s">
        <v>88</v>
      </c>
      <c r="AI207" s="46" t="s">
        <v>66</v>
      </c>
      <c r="AJ207" s="46" t="s">
        <v>67</v>
      </c>
      <c r="AK207" s="46" t="s">
        <v>68</v>
      </c>
      <c r="AL207" s="45" t="s">
        <v>65</v>
      </c>
      <c r="AM207" s="45" t="s">
        <v>66</v>
      </c>
      <c r="AN207" s="45" t="s">
        <v>67</v>
      </c>
      <c r="AO207" s="45" t="s">
        <v>68</v>
      </c>
      <c r="AQ207" s="53"/>
    </row>
    <row r="208" spans="1:45" ht="15">
      <c r="A208" s="17" t="s">
        <v>223</v>
      </c>
      <c r="B208" s="42">
        <v>17</v>
      </c>
      <c r="C208" s="18" t="s">
        <v>224</v>
      </c>
      <c r="D208" s="19" t="s">
        <v>78</v>
      </c>
      <c r="E208" s="18" t="s">
        <v>78</v>
      </c>
      <c r="F208" s="20" t="s">
        <v>78</v>
      </c>
      <c r="G208" s="20" t="s">
        <v>78</v>
      </c>
      <c r="H208" s="20" t="s">
        <v>78</v>
      </c>
      <c r="I208" s="20" t="s">
        <v>78</v>
      </c>
      <c r="J208" s="20" t="s">
        <v>78</v>
      </c>
      <c r="K208" s="20" t="s">
        <v>78</v>
      </c>
      <c r="L208" s="20" t="s">
        <v>78</v>
      </c>
      <c r="N208" s="22">
        <v>0</v>
      </c>
      <c r="O208" s="22"/>
      <c r="P208" s="47">
        <f>AI208</f>
        <v>107</v>
      </c>
      <c r="Q208" s="48">
        <f>AJ208</f>
        <v>30</v>
      </c>
      <c r="R208" s="49">
        <f>AK208</f>
        <v>0</v>
      </c>
      <c r="T208" s="32">
        <f>IF(N208=0,1000,(P208+Q208/60+R208/3600)*N208)</f>
        <v>1000</v>
      </c>
      <c r="U208" s="31">
        <v>64.66959941264908</v>
      </c>
      <c r="V208" s="34"/>
      <c r="W208" s="34" t="e">
        <f>RANK(U208,#REF!,1)</f>
        <v>#REF!</v>
      </c>
      <c r="X208" s="36">
        <v>0</v>
      </c>
      <c r="Y208" s="36">
        <v>12</v>
      </c>
      <c r="Z208" s="36">
        <v>30</v>
      </c>
      <c r="AA208" s="36">
        <v>0</v>
      </c>
      <c r="AD208" s="69">
        <v>5</v>
      </c>
      <c r="AE208" s="70">
        <v>0</v>
      </c>
      <c r="AF208" s="70">
        <v>0</v>
      </c>
      <c r="AG208" s="71">
        <v>0</v>
      </c>
      <c r="AH208" s="1">
        <f>(AD208-X208)*24+(AE208-Y208)+(AF208-Z208)/60+(AG208-AA208)/3600+TIME_ZONE_CHANGE</f>
        <v>107.5</v>
      </c>
      <c r="AI208" s="1">
        <f>INT(AH208)</f>
        <v>107</v>
      </c>
      <c r="AJ208" s="1">
        <f>INT((AH208-AI208)*60)</f>
        <v>30</v>
      </c>
      <c r="AK208" s="1">
        <f>(AH208-AI208-AJ208/60)*3600</f>
        <v>0</v>
      </c>
      <c r="AL208" s="36">
        <f>INT(U208/24)</f>
        <v>2</v>
      </c>
      <c r="AM208" s="36">
        <f>INT(U208-AL208*24)</f>
        <v>16</v>
      </c>
      <c r="AN208" s="36">
        <f>INT((U208-AL208*24-AM208)*60)</f>
        <v>40</v>
      </c>
      <c r="AO208" s="37">
        <f>U208*3600-AL208*24*3600-AM208*3600-AN208*60</f>
        <v>10.557885536691174</v>
      </c>
      <c r="AQ208" s="53">
        <v>8.198657989501953</v>
      </c>
      <c r="AS208" s="72">
        <f>636/AH208</f>
        <v>5.916279069767442</v>
      </c>
    </row>
    <row r="209" spans="14:17" ht="15">
      <c r="N209" s="22"/>
      <c r="O209" s="21"/>
      <c r="Q209" s="18"/>
    </row>
    <row r="210" spans="14:17" ht="15">
      <c r="N210" s="22"/>
      <c r="O210" s="21"/>
      <c r="Q210" s="18"/>
    </row>
    <row r="211" spans="14:17" ht="15">
      <c r="N211" s="22"/>
      <c r="O211" s="21"/>
      <c r="Q211" s="18"/>
    </row>
    <row r="212" spans="14:17" ht="15">
      <c r="N212" s="22"/>
      <c r="O212" s="21"/>
      <c r="Q212" s="18"/>
    </row>
    <row r="213" spans="14:17" ht="15">
      <c r="N213" s="22"/>
      <c r="O213" s="21"/>
      <c r="Q213" s="18"/>
    </row>
    <row r="214" spans="14:17" ht="15">
      <c r="N214" s="22"/>
      <c r="O214" s="21"/>
      <c r="Q214" s="18"/>
    </row>
    <row r="215" spans="14:17" ht="15">
      <c r="N215" s="22"/>
      <c r="O215" s="21"/>
      <c r="Q215" s="18"/>
    </row>
    <row r="216" spans="14:17" ht="15">
      <c r="N216" s="22"/>
      <c r="O216" s="21"/>
      <c r="Q216" s="18"/>
    </row>
    <row r="217" spans="14:17" ht="15">
      <c r="N217" s="22"/>
      <c r="O217" s="21"/>
      <c r="Q217" s="18"/>
    </row>
    <row r="218" spans="14:17" ht="15">
      <c r="N218" s="22"/>
      <c r="O218" s="21"/>
      <c r="Q218" s="18"/>
    </row>
    <row r="219" spans="14:17" ht="15">
      <c r="N219" s="22"/>
      <c r="O219" s="21"/>
      <c r="Q219" s="18"/>
    </row>
    <row r="220" spans="14:17" ht="15">
      <c r="N220" s="22"/>
      <c r="O220" s="21"/>
      <c r="Q220" s="18"/>
    </row>
    <row r="221" spans="14:17" ht="15">
      <c r="N221" s="22"/>
      <c r="O221" s="21"/>
      <c r="Q221" s="18"/>
    </row>
    <row r="222" spans="14:17" ht="15">
      <c r="N222" s="22"/>
      <c r="O222" s="21"/>
      <c r="Q222" s="18"/>
    </row>
    <row r="223" spans="14:17" ht="15">
      <c r="N223" s="22"/>
      <c r="O223" s="21"/>
      <c r="Q223" s="18"/>
    </row>
    <row r="224" spans="14:17" ht="15">
      <c r="N224" s="22"/>
      <c r="O224" s="21"/>
      <c r="Q224" s="18"/>
    </row>
    <row r="225" spans="14:17" ht="15">
      <c r="N225" s="22"/>
      <c r="O225" s="21"/>
      <c r="Q225" s="18"/>
    </row>
    <row r="226" spans="14:17" ht="15">
      <c r="N226" s="22"/>
      <c r="O226" s="21"/>
      <c r="Q226" s="18"/>
    </row>
    <row r="227" spans="14:17" ht="15">
      <c r="N227" s="22"/>
      <c r="O227" s="21"/>
      <c r="Q227" s="18"/>
    </row>
    <row r="228" spans="14:17" ht="15">
      <c r="N228" s="22"/>
      <c r="O228" s="21"/>
      <c r="Q228" s="18"/>
    </row>
    <row r="229" spans="14:17" ht="15">
      <c r="N229" s="22"/>
      <c r="O229" s="21"/>
      <c r="Q229" s="18"/>
    </row>
    <row r="230" spans="14:17" ht="15">
      <c r="N230" s="22"/>
      <c r="O230" s="21"/>
      <c r="Q230" s="18"/>
    </row>
    <row r="231" spans="14:17" ht="15">
      <c r="N231" s="22"/>
      <c r="O231" s="21"/>
      <c r="Q231" s="18"/>
    </row>
    <row r="232" spans="14:17" ht="15">
      <c r="N232" s="22"/>
      <c r="O232" s="21"/>
      <c r="Q232" s="18"/>
    </row>
    <row r="233" spans="14:17" ht="15">
      <c r="N233" s="22"/>
      <c r="O233" s="21"/>
      <c r="Q233" s="18"/>
    </row>
    <row r="234" spans="14:17" ht="15">
      <c r="N234" s="22"/>
      <c r="O234" s="21"/>
      <c r="Q234" s="18"/>
    </row>
    <row r="235" spans="14:17" ht="15">
      <c r="N235" s="22"/>
      <c r="O235" s="21"/>
      <c r="Q235" s="18"/>
    </row>
    <row r="236" spans="14:17" ht="15">
      <c r="N236" s="22"/>
      <c r="O236" s="21"/>
      <c r="Q236" s="18"/>
    </row>
    <row r="237" spans="14:17" ht="15">
      <c r="N237" s="22"/>
      <c r="O237" s="21"/>
      <c r="Q237" s="18"/>
    </row>
    <row r="238" spans="14:17" ht="15">
      <c r="N238" s="22"/>
      <c r="O238" s="21"/>
      <c r="Q238" s="18"/>
    </row>
    <row r="239" spans="14:17" ht="15">
      <c r="N239" s="22"/>
      <c r="O239" s="21"/>
      <c r="Q239" s="18"/>
    </row>
    <row r="240" spans="14:17" ht="15">
      <c r="N240" s="22"/>
      <c r="O240" s="21"/>
      <c r="Q240" s="18"/>
    </row>
    <row r="241" spans="14:17" ht="15">
      <c r="N241" s="22"/>
      <c r="O241" s="21"/>
      <c r="Q241" s="18"/>
    </row>
    <row r="242" spans="14:17" ht="15">
      <c r="N242" s="22"/>
      <c r="O242" s="21"/>
      <c r="Q242" s="18"/>
    </row>
    <row r="243" spans="14:17" ht="15">
      <c r="N243" s="22"/>
      <c r="O243" s="21"/>
      <c r="Q243" s="18"/>
    </row>
    <row r="244" spans="14:17" ht="15">
      <c r="N244" s="22"/>
      <c r="O244" s="21"/>
      <c r="Q244" s="18"/>
    </row>
    <row r="245" spans="14:17" ht="15">
      <c r="N245" s="22"/>
      <c r="O245" s="21"/>
      <c r="Q245" s="18"/>
    </row>
    <row r="246" spans="14:17" ht="15">
      <c r="N246" s="22"/>
      <c r="O246" s="21"/>
      <c r="Q246" s="18"/>
    </row>
    <row r="247" spans="14:17" ht="15">
      <c r="N247" s="22"/>
      <c r="O247" s="21"/>
      <c r="Q247" s="18"/>
    </row>
    <row r="248" spans="14:17" ht="15">
      <c r="N248" s="22"/>
      <c r="O248" s="21"/>
      <c r="Q248" s="18"/>
    </row>
    <row r="249" spans="14:17" ht="15">
      <c r="N249" s="22"/>
      <c r="O249" s="21"/>
      <c r="Q249" s="18"/>
    </row>
    <row r="250" spans="14:17" ht="15">
      <c r="N250" s="22"/>
      <c r="O250" s="21"/>
      <c r="Q250" s="18"/>
    </row>
    <row r="251" spans="14:17" ht="15">
      <c r="N251" s="22"/>
      <c r="O251" s="21"/>
      <c r="Q251" s="18"/>
    </row>
    <row r="252" spans="14:17" ht="15">
      <c r="N252" s="22"/>
      <c r="O252" s="21"/>
      <c r="Q252" s="18"/>
    </row>
    <row r="253" spans="14:17" ht="15">
      <c r="N253" s="22"/>
      <c r="O253" s="21"/>
      <c r="Q253" s="18"/>
    </row>
    <row r="254" spans="14:17" ht="15">
      <c r="N254" s="22"/>
      <c r="O254" s="21"/>
      <c r="Q254" s="18"/>
    </row>
    <row r="255" spans="14:17" ht="15">
      <c r="N255" s="22"/>
      <c r="O255" s="21"/>
      <c r="Q255" s="18"/>
    </row>
    <row r="256" spans="14:17" ht="15">
      <c r="N256" s="22"/>
      <c r="O256" s="21"/>
      <c r="Q256" s="18"/>
    </row>
    <row r="257" spans="14:17" ht="15">
      <c r="N257" s="22"/>
      <c r="O257" s="21"/>
      <c r="Q257" s="18"/>
    </row>
    <row r="258" spans="14:17" ht="15">
      <c r="N258" s="22"/>
      <c r="O258" s="21"/>
      <c r="Q258" s="18"/>
    </row>
    <row r="259" spans="14:17" ht="15">
      <c r="N259" s="22"/>
      <c r="O259" s="21"/>
      <c r="Q259" s="18"/>
    </row>
    <row r="260" spans="14:17" ht="15">
      <c r="N260" s="22"/>
      <c r="O260" s="21"/>
      <c r="Q260" s="18"/>
    </row>
    <row r="261" spans="14:17" ht="15">
      <c r="N261" s="22"/>
      <c r="O261" s="21"/>
      <c r="Q261" s="18"/>
    </row>
    <row r="262" spans="14:17" ht="15">
      <c r="N262" s="22"/>
      <c r="O262" s="21"/>
      <c r="Q262" s="18"/>
    </row>
    <row r="263" spans="14:17" ht="15">
      <c r="N263" s="22"/>
      <c r="O263" s="21"/>
      <c r="Q263" s="18"/>
    </row>
    <row r="264" spans="14:17" ht="15">
      <c r="N264" s="22"/>
      <c r="O264" s="21"/>
      <c r="Q264" s="18"/>
    </row>
    <row r="265" spans="14:17" ht="15">
      <c r="N265" s="22"/>
      <c r="O265" s="21"/>
      <c r="Q265" s="18"/>
    </row>
    <row r="266" spans="14:17" ht="15">
      <c r="N266" s="22"/>
      <c r="O266" s="21"/>
      <c r="Q266" s="18"/>
    </row>
    <row r="267" spans="14:17" ht="15">
      <c r="N267" s="22"/>
      <c r="O267" s="21"/>
      <c r="Q267" s="18"/>
    </row>
    <row r="268" spans="14:17" ht="15">
      <c r="N268" s="22"/>
      <c r="O268" s="21"/>
      <c r="Q268" s="18"/>
    </row>
    <row r="269" spans="14:17" ht="15">
      <c r="N269" s="22"/>
      <c r="O269" s="21"/>
      <c r="Q269" s="18"/>
    </row>
    <row r="270" spans="14:17" ht="15">
      <c r="N270" s="22"/>
      <c r="O270" s="21"/>
      <c r="Q270" s="18"/>
    </row>
    <row r="271" spans="14:17" ht="15">
      <c r="N271" s="22"/>
      <c r="O271" s="21"/>
      <c r="Q271" s="18"/>
    </row>
    <row r="272" spans="14:17" ht="15">
      <c r="N272" s="22"/>
      <c r="O272" s="21"/>
      <c r="Q272" s="18"/>
    </row>
    <row r="273" spans="14:17" ht="15">
      <c r="N273" s="22"/>
      <c r="O273" s="21"/>
      <c r="Q273" s="18"/>
    </row>
    <row r="274" spans="14:17" ht="15">
      <c r="N274" s="22"/>
      <c r="O274" s="21"/>
      <c r="Q274" s="18"/>
    </row>
    <row r="275" spans="14:17" ht="15">
      <c r="N275" s="22"/>
      <c r="O275" s="21"/>
      <c r="Q275" s="18"/>
    </row>
    <row r="276" spans="14:17" ht="15">
      <c r="N276" s="22"/>
      <c r="O276" s="21"/>
      <c r="Q276" s="18"/>
    </row>
    <row r="277" spans="14:17" ht="15">
      <c r="N277" s="22"/>
      <c r="O277" s="21"/>
      <c r="Q277" s="18"/>
    </row>
    <row r="278" spans="14:17" ht="15">
      <c r="N278" s="22"/>
      <c r="O278" s="21"/>
      <c r="Q278" s="18"/>
    </row>
    <row r="279" spans="14:17" ht="15">
      <c r="N279" s="22"/>
      <c r="O279" s="21"/>
      <c r="Q279" s="18"/>
    </row>
    <row r="280" spans="14:17" ht="15">
      <c r="N280" s="22"/>
      <c r="O280" s="21"/>
      <c r="Q280" s="18"/>
    </row>
    <row r="281" spans="14:17" ht="15">
      <c r="N281" s="22"/>
      <c r="O281" s="21"/>
      <c r="Q281" s="18"/>
    </row>
    <row r="282" spans="14:17" ht="15">
      <c r="N282" s="22"/>
      <c r="O282" s="21"/>
      <c r="Q282" s="18"/>
    </row>
    <row r="283" spans="14:17" ht="15">
      <c r="N283" s="22"/>
      <c r="O283" s="21"/>
      <c r="Q283" s="18"/>
    </row>
    <row r="284" spans="14:17" ht="15">
      <c r="N284" s="22"/>
      <c r="O284" s="21"/>
      <c r="Q284" s="18"/>
    </row>
    <row r="285" spans="14:17" ht="15">
      <c r="N285" s="22"/>
      <c r="O285" s="21"/>
      <c r="Q285" s="18"/>
    </row>
    <row r="286" spans="14:17" ht="15">
      <c r="N286" s="22"/>
      <c r="O286" s="21"/>
      <c r="Q286" s="18"/>
    </row>
    <row r="287" spans="14:17" ht="15">
      <c r="N287" s="22"/>
      <c r="O287" s="21"/>
      <c r="Q287" s="18"/>
    </row>
    <row r="288" spans="14:17" ht="15">
      <c r="N288" s="22"/>
      <c r="O288" s="21"/>
      <c r="Q288" s="18"/>
    </row>
    <row r="289" spans="14:17" ht="15">
      <c r="N289" s="22"/>
      <c r="O289" s="21"/>
      <c r="Q289" s="18"/>
    </row>
    <row r="290" spans="14:17" ht="15">
      <c r="N290" s="22"/>
      <c r="O290" s="21"/>
      <c r="Q290" s="18"/>
    </row>
    <row r="291" spans="14:17" ht="15">
      <c r="N291" s="22"/>
      <c r="O291" s="21"/>
      <c r="Q291" s="18"/>
    </row>
    <row r="292" spans="14:17" ht="15">
      <c r="N292" s="22"/>
      <c r="O292" s="21"/>
      <c r="Q292" s="18"/>
    </row>
    <row r="293" spans="14:17" ht="15">
      <c r="N293" s="22"/>
      <c r="O293" s="21"/>
      <c r="Q293" s="18"/>
    </row>
    <row r="294" spans="14:17" ht="15">
      <c r="N294" s="22"/>
      <c r="O294" s="21"/>
      <c r="Q294" s="18"/>
    </row>
    <row r="295" spans="14:17" ht="15">
      <c r="N295" s="22"/>
      <c r="O295" s="21"/>
      <c r="Q295" s="18"/>
    </row>
    <row r="296" spans="14:17" ht="15">
      <c r="N296" s="22"/>
      <c r="O296" s="21"/>
      <c r="Q296" s="18"/>
    </row>
    <row r="297" spans="14:17" ht="15">
      <c r="N297" s="22"/>
      <c r="O297" s="21"/>
      <c r="Q297" s="18"/>
    </row>
    <row r="298" spans="14:17" ht="15">
      <c r="N298" s="22"/>
      <c r="O298" s="21"/>
      <c r="Q298" s="18"/>
    </row>
    <row r="299" spans="14:17" ht="15">
      <c r="N299" s="22"/>
      <c r="O299" s="21"/>
      <c r="Q299" s="18"/>
    </row>
    <row r="300" spans="14:17" ht="15">
      <c r="N300" s="22"/>
      <c r="O300" s="21"/>
      <c r="Q300" s="18"/>
    </row>
    <row r="301" spans="14:17" ht="15">
      <c r="N301" s="22"/>
      <c r="O301" s="21"/>
      <c r="Q301" s="18"/>
    </row>
    <row r="302" spans="14:17" ht="15">
      <c r="N302" s="22"/>
      <c r="O302" s="21"/>
      <c r="Q302" s="18"/>
    </row>
    <row r="303" spans="14:17" ht="15">
      <c r="N303" s="22"/>
      <c r="O303" s="21"/>
      <c r="Q303" s="18"/>
    </row>
    <row r="304" spans="14:17" ht="15">
      <c r="N304" s="22"/>
      <c r="O304" s="21"/>
      <c r="Q304" s="18"/>
    </row>
    <row r="305" spans="14:17" ht="15">
      <c r="N305" s="22"/>
      <c r="O305" s="21"/>
      <c r="Q305" s="18"/>
    </row>
    <row r="306" spans="14:17" ht="15">
      <c r="N306" s="22"/>
      <c r="O306" s="21"/>
      <c r="Q306" s="18"/>
    </row>
    <row r="307" spans="14:17" ht="15">
      <c r="N307" s="22"/>
      <c r="O307" s="21"/>
      <c r="Q307" s="18"/>
    </row>
    <row r="308" spans="14:17" ht="15">
      <c r="N308" s="22"/>
      <c r="O308" s="21"/>
      <c r="Q308" s="18"/>
    </row>
    <row r="309" spans="14:17" ht="15">
      <c r="N309" s="22"/>
      <c r="O309" s="21"/>
      <c r="Q309" s="18"/>
    </row>
    <row r="310" spans="14:17" ht="15">
      <c r="N310" s="22"/>
      <c r="O310" s="21"/>
      <c r="Q310" s="18"/>
    </row>
    <row r="311" spans="14:17" ht="15">
      <c r="N311" s="22"/>
      <c r="O311" s="21"/>
      <c r="Q311" s="18"/>
    </row>
    <row r="312" spans="14:17" ht="15">
      <c r="N312" s="22"/>
      <c r="O312" s="21"/>
      <c r="Q312" s="18"/>
    </row>
    <row r="313" spans="14:17" ht="15">
      <c r="N313" s="22"/>
      <c r="O313" s="21"/>
      <c r="Q313" s="18"/>
    </row>
    <row r="314" spans="14:17" ht="15">
      <c r="N314" s="22"/>
      <c r="O314" s="21"/>
      <c r="Q314" s="18"/>
    </row>
    <row r="315" spans="14:17" ht="15">
      <c r="N315" s="22"/>
      <c r="O315" s="21"/>
      <c r="Q315" s="18"/>
    </row>
    <row r="316" spans="14:17" ht="15">
      <c r="N316" s="22"/>
      <c r="O316" s="21"/>
      <c r="Q316" s="18"/>
    </row>
    <row r="317" spans="14:17" ht="15">
      <c r="N317" s="22"/>
      <c r="O317" s="21"/>
      <c r="Q317" s="18"/>
    </row>
    <row r="318" spans="14:17" ht="15">
      <c r="N318" s="22"/>
      <c r="O318" s="21"/>
      <c r="Q318" s="18"/>
    </row>
    <row r="319" spans="14:17" ht="15">
      <c r="N319" s="22"/>
      <c r="O319" s="21"/>
      <c r="Q319" s="18"/>
    </row>
    <row r="320" spans="14:17" ht="15">
      <c r="N320" s="22"/>
      <c r="O320" s="21"/>
      <c r="Q320" s="18"/>
    </row>
    <row r="321" spans="14:17" ht="15">
      <c r="N321" s="22"/>
      <c r="O321" s="21"/>
      <c r="Q321" s="18"/>
    </row>
    <row r="322" spans="14:17" ht="15">
      <c r="N322" s="22"/>
      <c r="O322" s="21"/>
      <c r="Q322" s="18"/>
    </row>
    <row r="323" spans="14:17" ht="15">
      <c r="N323" s="22"/>
      <c r="O323" s="21"/>
      <c r="Q323" s="18"/>
    </row>
    <row r="324" spans="14:17" ht="15">
      <c r="N324" s="22"/>
      <c r="O324" s="21"/>
      <c r="Q324" s="18"/>
    </row>
    <row r="325" spans="14:17" ht="15">
      <c r="N325" s="22"/>
      <c r="O325" s="21"/>
      <c r="Q325" s="18"/>
    </row>
    <row r="326" spans="14:17" ht="15">
      <c r="N326" s="22"/>
      <c r="O326" s="21"/>
      <c r="Q326" s="18"/>
    </row>
    <row r="327" spans="14:17" ht="15">
      <c r="N327" s="22"/>
      <c r="O327" s="21"/>
      <c r="Q327" s="18"/>
    </row>
    <row r="328" spans="14:17" ht="15">
      <c r="N328" s="22"/>
      <c r="O328" s="21"/>
      <c r="Q328" s="18"/>
    </row>
    <row r="329" spans="14:17" ht="15">
      <c r="N329" s="22"/>
      <c r="O329" s="21"/>
      <c r="Q329" s="18"/>
    </row>
    <row r="330" spans="14:17" ht="15">
      <c r="N330" s="22"/>
      <c r="O330" s="21"/>
      <c r="Q330" s="18"/>
    </row>
    <row r="331" spans="14:17" ht="15">
      <c r="N331" s="22"/>
      <c r="O331" s="21"/>
      <c r="Q331" s="18"/>
    </row>
    <row r="332" spans="14:17" ht="15">
      <c r="N332" s="22"/>
      <c r="O332" s="21"/>
      <c r="Q332" s="18"/>
    </row>
    <row r="333" spans="14:17" ht="15">
      <c r="N333" s="22"/>
      <c r="O333" s="21"/>
      <c r="Q333" s="18"/>
    </row>
    <row r="334" spans="14:17" ht="15">
      <c r="N334" s="22"/>
      <c r="O334" s="21"/>
      <c r="Q334" s="18"/>
    </row>
    <row r="335" spans="14:17" ht="15">
      <c r="N335" s="22"/>
      <c r="O335" s="21"/>
      <c r="Q335" s="18"/>
    </row>
    <row r="336" spans="14:17" ht="15">
      <c r="N336" s="22"/>
      <c r="O336" s="21"/>
      <c r="Q336" s="18"/>
    </row>
    <row r="337" spans="14:17" ht="15">
      <c r="N337" s="22"/>
      <c r="O337" s="21"/>
      <c r="Q337" s="18"/>
    </row>
    <row r="338" spans="14:17" ht="15">
      <c r="N338" s="22"/>
      <c r="O338" s="21"/>
      <c r="Q338" s="18"/>
    </row>
    <row r="339" spans="14:17" ht="15">
      <c r="N339" s="22"/>
      <c r="O339" s="21"/>
      <c r="Q339" s="18"/>
    </row>
    <row r="340" spans="14:17" ht="15">
      <c r="N340" s="22"/>
      <c r="O340" s="21"/>
      <c r="Q340" s="18"/>
    </row>
    <row r="341" spans="14:17" ht="15">
      <c r="N341" s="22"/>
      <c r="O341" s="21"/>
      <c r="Q341" s="18"/>
    </row>
    <row r="342" spans="14:17" ht="15">
      <c r="N342" s="22"/>
      <c r="O342" s="21"/>
      <c r="Q342" s="18"/>
    </row>
    <row r="343" spans="14:17" ht="15">
      <c r="N343" s="22"/>
      <c r="O343" s="21"/>
      <c r="Q343" s="18"/>
    </row>
    <row r="344" spans="14:17" ht="15">
      <c r="N344" s="22"/>
      <c r="O344" s="21"/>
      <c r="Q344" s="18"/>
    </row>
    <row r="345" spans="14:17" ht="15">
      <c r="N345" s="22"/>
      <c r="O345" s="21"/>
      <c r="Q345" s="18"/>
    </row>
    <row r="346" spans="14:17" ht="15">
      <c r="N346" s="22"/>
      <c r="O346" s="21"/>
      <c r="Q346" s="18"/>
    </row>
    <row r="347" spans="14:17" ht="15">
      <c r="N347" s="22"/>
      <c r="O347" s="21"/>
      <c r="Q347" s="18"/>
    </row>
    <row r="348" spans="14:17" ht="15">
      <c r="N348" s="22"/>
      <c r="O348" s="21"/>
      <c r="Q348" s="18"/>
    </row>
    <row r="349" spans="14:17" ht="15">
      <c r="N349" s="22"/>
      <c r="O349" s="21"/>
      <c r="Q349" s="18"/>
    </row>
    <row r="350" spans="14:17" ht="15">
      <c r="N350" s="22"/>
      <c r="O350" s="21"/>
      <c r="Q350" s="18"/>
    </row>
    <row r="351" spans="14:17" ht="15">
      <c r="N351" s="22"/>
      <c r="O351" s="21"/>
      <c r="Q351" s="18"/>
    </row>
    <row r="352" spans="14:17" ht="15">
      <c r="N352" s="22"/>
      <c r="O352" s="21"/>
      <c r="Q352" s="18"/>
    </row>
    <row r="353" spans="14:17" ht="15">
      <c r="N353" s="22"/>
      <c r="O353" s="21"/>
      <c r="Q353" s="18"/>
    </row>
    <row r="354" spans="14:17" ht="15">
      <c r="N354" s="22"/>
      <c r="O354" s="21"/>
      <c r="Q354" s="18"/>
    </row>
    <row r="355" spans="14:17" ht="15">
      <c r="N355" s="22"/>
      <c r="O355" s="21"/>
      <c r="Q355" s="18"/>
    </row>
    <row r="356" spans="14:17" ht="15">
      <c r="N356" s="22"/>
      <c r="O356" s="21"/>
      <c r="Q356" s="18"/>
    </row>
    <row r="357" spans="14:17" ht="15">
      <c r="N357" s="22"/>
      <c r="O357" s="21"/>
      <c r="Q357" s="18"/>
    </row>
    <row r="358" spans="14:17" ht="15">
      <c r="N358" s="22"/>
      <c r="O358" s="21"/>
      <c r="Q358" s="18"/>
    </row>
    <row r="359" spans="14:17" ht="15">
      <c r="N359" s="22"/>
      <c r="O359" s="21"/>
      <c r="Q359" s="18"/>
    </row>
    <row r="360" spans="14:17" ht="15">
      <c r="N360" s="22"/>
      <c r="O360" s="21"/>
      <c r="Q360" s="18"/>
    </row>
    <row r="361" spans="14:17" ht="15">
      <c r="N361" s="22"/>
      <c r="O361" s="21"/>
      <c r="Q361" s="18"/>
    </row>
    <row r="362" spans="14:17" ht="15">
      <c r="N362" s="22"/>
      <c r="O362" s="21"/>
      <c r="Q362" s="18"/>
    </row>
    <row r="363" spans="14:17" ht="15">
      <c r="N363" s="22"/>
      <c r="O363" s="21"/>
      <c r="Q363" s="18"/>
    </row>
    <row r="364" spans="14:17" ht="15">
      <c r="N364" s="22"/>
      <c r="O364" s="21"/>
      <c r="Q364" s="18"/>
    </row>
    <row r="365" spans="14:17" ht="15">
      <c r="N365" s="22"/>
      <c r="O365" s="21"/>
      <c r="Q365" s="18"/>
    </row>
    <row r="366" spans="14:17" ht="15">
      <c r="N366" s="22"/>
      <c r="O366" s="21"/>
      <c r="Q366" s="18"/>
    </row>
    <row r="367" spans="14:17" ht="15">
      <c r="N367" s="22"/>
      <c r="O367" s="21"/>
      <c r="Q367" s="18"/>
    </row>
    <row r="368" spans="14:17" ht="15">
      <c r="N368" s="22"/>
      <c r="O368" s="21"/>
      <c r="Q368" s="18"/>
    </row>
    <row r="369" spans="14:17" ht="15">
      <c r="N369" s="22"/>
      <c r="O369" s="21"/>
      <c r="Q369" s="18"/>
    </row>
    <row r="370" spans="14:17" ht="15">
      <c r="N370" s="22"/>
      <c r="O370" s="21"/>
      <c r="Q370" s="18"/>
    </row>
    <row r="371" spans="14:17" ht="15">
      <c r="N371" s="22"/>
      <c r="O371" s="21"/>
      <c r="Q371" s="18"/>
    </row>
    <row r="372" spans="14:17" ht="15">
      <c r="N372" s="22"/>
      <c r="O372" s="21"/>
      <c r="Q372" s="18"/>
    </row>
    <row r="373" spans="14:17" ht="15">
      <c r="N373" s="22"/>
      <c r="O373" s="21"/>
      <c r="Q373" s="18"/>
    </row>
    <row r="374" spans="14:17" ht="15">
      <c r="N374" s="22"/>
      <c r="O374" s="21"/>
      <c r="Q374" s="18"/>
    </row>
    <row r="375" spans="14:17" ht="15">
      <c r="N375" s="22"/>
      <c r="O375" s="21"/>
      <c r="Q375" s="18"/>
    </row>
    <row r="376" spans="14:17" ht="15">
      <c r="N376" s="22"/>
      <c r="O376" s="21"/>
      <c r="Q376" s="18"/>
    </row>
    <row r="377" spans="14:17" ht="15">
      <c r="N377" s="22"/>
      <c r="O377" s="21"/>
      <c r="Q377" s="18"/>
    </row>
    <row r="378" spans="14:17" ht="15">
      <c r="N378" s="22"/>
      <c r="O378" s="21"/>
      <c r="Q378" s="18"/>
    </row>
    <row r="379" spans="14:17" ht="15">
      <c r="N379" s="22"/>
      <c r="O379" s="21"/>
      <c r="Q379" s="18"/>
    </row>
    <row r="380" spans="14:17" ht="15">
      <c r="N380" s="22"/>
      <c r="O380" s="21"/>
      <c r="Q380" s="18"/>
    </row>
    <row r="381" spans="14:17" ht="15">
      <c r="N381" s="22"/>
      <c r="O381" s="21"/>
      <c r="Q381" s="18"/>
    </row>
    <row r="382" spans="14:17" ht="15">
      <c r="N382" s="22"/>
      <c r="O382" s="21"/>
      <c r="Q382" s="18"/>
    </row>
    <row r="383" spans="14:17" ht="15">
      <c r="N383" s="22"/>
      <c r="O383" s="21"/>
      <c r="Q383" s="18"/>
    </row>
    <row r="384" spans="14:17" ht="15">
      <c r="N384" s="22"/>
      <c r="O384" s="21"/>
      <c r="Q384" s="18"/>
    </row>
    <row r="385" spans="14:17" ht="15">
      <c r="N385" s="22"/>
      <c r="O385" s="21"/>
      <c r="Q385" s="18"/>
    </row>
    <row r="386" spans="14:17" ht="15">
      <c r="N386" s="22"/>
      <c r="O386" s="21"/>
      <c r="Q386" s="18"/>
    </row>
    <row r="387" spans="14:17" ht="15">
      <c r="N387" s="22"/>
      <c r="O387" s="21"/>
      <c r="Q387" s="18"/>
    </row>
    <row r="388" spans="14:17" ht="15">
      <c r="N388" s="22"/>
      <c r="O388" s="21"/>
      <c r="Q388" s="18"/>
    </row>
    <row r="389" spans="14:17" ht="15">
      <c r="N389" s="22"/>
      <c r="O389" s="21"/>
      <c r="Q389" s="18"/>
    </row>
    <row r="390" spans="14:17" ht="15">
      <c r="N390" s="22"/>
      <c r="O390" s="21"/>
      <c r="Q390" s="18"/>
    </row>
    <row r="391" spans="14:17" ht="15">
      <c r="N391" s="22"/>
      <c r="O391" s="21"/>
      <c r="Q391" s="18"/>
    </row>
    <row r="392" spans="14:17" ht="15">
      <c r="N392" s="22"/>
      <c r="O392" s="21"/>
      <c r="Q392" s="18"/>
    </row>
    <row r="393" spans="14:17" ht="15">
      <c r="N393" s="22"/>
      <c r="O393" s="21"/>
      <c r="Q393" s="18"/>
    </row>
    <row r="394" spans="14:17" ht="15">
      <c r="N394" s="22"/>
      <c r="O394" s="21"/>
      <c r="Q394" s="18"/>
    </row>
    <row r="395" spans="14:17" ht="15">
      <c r="N395" s="22"/>
      <c r="O395" s="21"/>
      <c r="Q395" s="18"/>
    </row>
    <row r="396" spans="14:17" ht="15">
      <c r="N396" s="22"/>
      <c r="O396" s="21"/>
      <c r="Q396" s="18"/>
    </row>
    <row r="397" spans="14:17" ht="15">
      <c r="N397" s="22"/>
      <c r="O397" s="21"/>
      <c r="Q397" s="18"/>
    </row>
    <row r="398" spans="14:17" ht="15">
      <c r="N398" s="22"/>
      <c r="O398" s="21"/>
      <c r="Q398" s="18"/>
    </row>
    <row r="399" spans="14:17" ht="15">
      <c r="N399" s="22"/>
      <c r="O399" s="21"/>
      <c r="Q399" s="18"/>
    </row>
    <row r="400" spans="14:17" ht="15">
      <c r="N400" s="22"/>
      <c r="O400" s="21"/>
      <c r="Q400" s="18"/>
    </row>
    <row r="401" spans="14:17" ht="15">
      <c r="N401" s="22"/>
      <c r="O401" s="21"/>
      <c r="Q401" s="18"/>
    </row>
    <row r="402" spans="14:17" ht="15">
      <c r="N402" s="22"/>
      <c r="O402" s="21"/>
      <c r="Q402" s="18"/>
    </row>
    <row r="403" spans="14:17" ht="15">
      <c r="N403" s="22"/>
      <c r="O403" s="21"/>
      <c r="Q403" s="18"/>
    </row>
    <row r="404" spans="14:17" ht="15">
      <c r="N404" s="22"/>
      <c r="O404" s="21"/>
      <c r="Q404" s="18"/>
    </row>
    <row r="405" spans="14:17" ht="15">
      <c r="N405" s="22"/>
      <c r="O405" s="21"/>
      <c r="Q405" s="18"/>
    </row>
    <row r="406" spans="14:17" ht="15">
      <c r="N406" s="22"/>
      <c r="O406" s="21"/>
      <c r="Q406" s="18"/>
    </row>
    <row r="407" spans="14:17" ht="15">
      <c r="N407" s="22"/>
      <c r="O407" s="21"/>
      <c r="Q407" s="18"/>
    </row>
    <row r="408" spans="14:17" ht="15">
      <c r="N408" s="22"/>
      <c r="O408" s="21"/>
      <c r="Q408" s="18"/>
    </row>
    <row r="409" spans="14:17" ht="15">
      <c r="N409" s="22"/>
      <c r="O409" s="21"/>
      <c r="Q409" s="18"/>
    </row>
    <row r="410" spans="14:17" ht="15">
      <c r="N410" s="22"/>
      <c r="O410" s="21"/>
      <c r="Q410" s="18"/>
    </row>
    <row r="411" spans="14:17" ht="15">
      <c r="N411" s="22"/>
      <c r="O411" s="21"/>
      <c r="Q411" s="18"/>
    </row>
    <row r="412" spans="14:17" ht="15">
      <c r="N412" s="22"/>
      <c r="O412" s="21"/>
      <c r="Q412" s="18"/>
    </row>
    <row r="413" spans="14:17" ht="15">
      <c r="N413" s="22"/>
      <c r="O413" s="21"/>
      <c r="Q413" s="18"/>
    </row>
    <row r="414" spans="14:17" ht="15">
      <c r="N414" s="22"/>
      <c r="O414" s="21"/>
      <c r="Q414" s="18"/>
    </row>
    <row r="415" spans="14:17" ht="15">
      <c r="N415" s="22"/>
      <c r="O415" s="21"/>
      <c r="Q415" s="18"/>
    </row>
    <row r="416" spans="14:17" ht="15">
      <c r="N416" s="22"/>
      <c r="O416" s="21"/>
      <c r="Q416" s="18"/>
    </row>
    <row r="417" spans="14:17" ht="15">
      <c r="N417" s="22"/>
      <c r="O417" s="21"/>
      <c r="Q417" s="18"/>
    </row>
    <row r="418" spans="14:17" ht="15">
      <c r="N418" s="22"/>
      <c r="O418" s="21"/>
      <c r="Q418" s="18"/>
    </row>
    <row r="419" spans="14:17" ht="15">
      <c r="N419" s="22"/>
      <c r="O419" s="21"/>
      <c r="Q419" s="18"/>
    </row>
    <row r="420" spans="14:17" ht="15">
      <c r="N420" s="22"/>
      <c r="O420" s="21"/>
      <c r="Q420" s="18"/>
    </row>
    <row r="421" spans="14:17" ht="15">
      <c r="N421" s="22"/>
      <c r="O421" s="21"/>
      <c r="Q421" s="18"/>
    </row>
    <row r="422" spans="14:17" ht="15">
      <c r="N422" s="22"/>
      <c r="O422" s="21"/>
      <c r="Q422" s="18"/>
    </row>
    <row r="423" spans="14:17" ht="15">
      <c r="N423" s="22"/>
      <c r="O423" s="21"/>
      <c r="Q423" s="18"/>
    </row>
    <row r="424" spans="14:17" ht="15">
      <c r="N424" s="22"/>
      <c r="O424" s="21"/>
      <c r="Q424" s="18"/>
    </row>
    <row r="425" spans="14:17" ht="15">
      <c r="N425" s="22"/>
      <c r="O425" s="21"/>
      <c r="Q425" s="18"/>
    </row>
    <row r="426" spans="14:17" ht="15">
      <c r="N426" s="22"/>
      <c r="O426" s="21"/>
      <c r="Q426" s="18"/>
    </row>
    <row r="427" spans="14:17" ht="15">
      <c r="N427" s="22"/>
      <c r="O427" s="21"/>
      <c r="Q427" s="18"/>
    </row>
    <row r="428" spans="14:17" ht="15">
      <c r="N428" s="22"/>
      <c r="O428" s="21"/>
      <c r="Q428" s="18"/>
    </row>
    <row r="429" spans="14:17" ht="15">
      <c r="N429" s="22"/>
      <c r="O429" s="21"/>
      <c r="Q429" s="18"/>
    </row>
    <row r="430" spans="14:17" ht="15">
      <c r="N430" s="22"/>
      <c r="O430" s="21"/>
      <c r="Q430" s="18"/>
    </row>
    <row r="431" spans="14:17" ht="15">
      <c r="N431" s="22"/>
      <c r="O431" s="21"/>
      <c r="Q431" s="18"/>
    </row>
    <row r="432" spans="14:17" ht="15">
      <c r="N432" s="22"/>
      <c r="O432" s="21"/>
      <c r="Q432" s="18"/>
    </row>
    <row r="433" spans="14:17" ht="15">
      <c r="N433" s="22"/>
      <c r="O433" s="21"/>
      <c r="Q433" s="18"/>
    </row>
    <row r="434" spans="14:17" ht="15">
      <c r="N434" s="22"/>
      <c r="O434" s="21"/>
      <c r="Q434" s="18"/>
    </row>
    <row r="435" spans="14:17" ht="15">
      <c r="N435" s="22"/>
      <c r="O435" s="21"/>
      <c r="Q435" s="18"/>
    </row>
    <row r="436" spans="14:17" ht="15">
      <c r="N436" s="22"/>
      <c r="O436" s="21"/>
      <c r="Q436" s="18"/>
    </row>
    <row r="437" spans="14:17" ht="15">
      <c r="N437" s="22"/>
      <c r="O437" s="21"/>
      <c r="Q437" s="18"/>
    </row>
    <row r="438" spans="14:17" ht="15">
      <c r="N438" s="22"/>
      <c r="O438" s="21"/>
      <c r="Q438" s="18"/>
    </row>
    <row r="439" spans="14:17" ht="15">
      <c r="N439" s="22"/>
      <c r="O439" s="21"/>
      <c r="Q439" s="18"/>
    </row>
    <row r="440" spans="14:17" ht="15">
      <c r="N440" s="22"/>
      <c r="O440" s="21"/>
      <c r="Q440" s="18"/>
    </row>
    <row r="441" spans="14:17" ht="15">
      <c r="N441" s="22"/>
      <c r="O441" s="21"/>
      <c r="Q441" s="18"/>
    </row>
    <row r="442" spans="14:17" ht="15">
      <c r="N442" s="22"/>
      <c r="O442" s="21"/>
      <c r="Q442" s="18"/>
    </row>
    <row r="443" spans="14:17" ht="15">
      <c r="N443" s="22"/>
      <c r="O443" s="21"/>
      <c r="Q443" s="18"/>
    </row>
    <row r="444" spans="14:17" ht="15">
      <c r="N444" s="22"/>
      <c r="O444" s="21"/>
      <c r="Q444" s="18"/>
    </row>
    <row r="445" spans="14:17" ht="15">
      <c r="N445" s="22"/>
      <c r="O445" s="21"/>
      <c r="Q445" s="18"/>
    </row>
    <row r="446" spans="14:17" ht="15">
      <c r="N446" s="22"/>
      <c r="O446" s="21"/>
      <c r="Q446" s="18"/>
    </row>
    <row r="447" spans="14:17" ht="15">
      <c r="N447" s="22"/>
      <c r="O447" s="21"/>
      <c r="Q447" s="18"/>
    </row>
    <row r="448" spans="14:17" ht="15">
      <c r="N448" s="22"/>
      <c r="O448" s="21"/>
      <c r="Q448" s="18"/>
    </row>
    <row r="449" spans="14:17" ht="15">
      <c r="N449" s="22"/>
      <c r="O449" s="21"/>
      <c r="Q449" s="18"/>
    </row>
    <row r="450" spans="14:17" ht="15">
      <c r="N450" s="22"/>
      <c r="O450" s="21"/>
      <c r="Q450" s="18"/>
    </row>
    <row r="451" spans="14:17" ht="15">
      <c r="N451" s="22"/>
      <c r="O451" s="21"/>
      <c r="Q451" s="18"/>
    </row>
    <row r="452" spans="14:17" ht="15">
      <c r="N452" s="22"/>
      <c r="O452" s="21"/>
      <c r="Q452" s="18"/>
    </row>
    <row r="453" spans="14:17" ht="15">
      <c r="N453" s="22"/>
      <c r="O453" s="21"/>
      <c r="Q453" s="18"/>
    </row>
    <row r="454" spans="14:17" ht="15">
      <c r="N454" s="22"/>
      <c r="O454" s="21"/>
      <c r="Q454" s="18"/>
    </row>
    <row r="455" spans="14:17" ht="15">
      <c r="N455" s="22"/>
      <c r="O455" s="21"/>
      <c r="Q455" s="18"/>
    </row>
    <row r="456" spans="14:17" ht="15">
      <c r="N456" s="22"/>
      <c r="O456" s="21"/>
      <c r="Q456" s="18"/>
    </row>
    <row r="457" spans="14:17" ht="15">
      <c r="N457" s="22"/>
      <c r="O457" s="21"/>
      <c r="Q457" s="18"/>
    </row>
    <row r="458" spans="14:17" ht="15">
      <c r="N458" s="22"/>
      <c r="O458" s="21"/>
      <c r="Q458" s="18"/>
    </row>
    <row r="459" spans="14:17" ht="15">
      <c r="N459" s="22"/>
      <c r="O459" s="21"/>
      <c r="Q459" s="18"/>
    </row>
    <row r="460" spans="14:17" ht="15">
      <c r="N460" s="22"/>
      <c r="O460" s="21"/>
      <c r="Q460" s="18"/>
    </row>
    <row r="461" spans="14:17" ht="15">
      <c r="N461" s="22"/>
      <c r="O461" s="21"/>
      <c r="Q461" s="18"/>
    </row>
    <row r="462" spans="14:17" ht="15">
      <c r="N462" s="22"/>
      <c r="O462" s="21"/>
      <c r="Q462" s="18"/>
    </row>
    <row r="463" spans="14:17" ht="15">
      <c r="N463" s="22"/>
      <c r="O463" s="21"/>
      <c r="Q463" s="18"/>
    </row>
    <row r="464" spans="14:17" ht="15">
      <c r="N464" s="22"/>
      <c r="O464" s="21"/>
      <c r="Q464" s="18"/>
    </row>
    <row r="465" spans="14:17" ht="15">
      <c r="N465" s="22"/>
      <c r="O465" s="21"/>
      <c r="Q465" s="18"/>
    </row>
    <row r="466" spans="14:17" ht="15">
      <c r="N466" s="22"/>
      <c r="O466" s="21"/>
      <c r="Q466" s="18"/>
    </row>
    <row r="467" spans="14:17" ht="15">
      <c r="N467" s="22"/>
      <c r="O467" s="21"/>
      <c r="Q467" s="18"/>
    </row>
    <row r="468" spans="14:17" ht="15">
      <c r="N468" s="22"/>
      <c r="O468" s="21"/>
      <c r="Q468" s="18"/>
    </row>
    <row r="469" spans="14:17" ht="15">
      <c r="N469" s="22"/>
      <c r="O469" s="21"/>
      <c r="Q469" s="18"/>
    </row>
    <row r="470" spans="14:17" ht="15">
      <c r="N470" s="22"/>
      <c r="O470" s="21"/>
      <c r="Q470" s="18"/>
    </row>
    <row r="471" spans="14:17" ht="15">
      <c r="N471" s="22"/>
      <c r="O471" s="21"/>
      <c r="Q471" s="18"/>
    </row>
    <row r="472" spans="14:17" ht="15">
      <c r="N472" s="22"/>
      <c r="O472" s="21"/>
      <c r="Q472" s="18"/>
    </row>
    <row r="473" spans="14:17" ht="15">
      <c r="N473" s="22"/>
      <c r="O473" s="21"/>
      <c r="Q473" s="18"/>
    </row>
    <row r="474" spans="14:17" ht="15">
      <c r="N474" s="22"/>
      <c r="O474" s="21"/>
      <c r="Q474" s="18"/>
    </row>
    <row r="475" spans="14:17" ht="15">
      <c r="N475" s="22"/>
      <c r="O475" s="21"/>
      <c r="Q475" s="18"/>
    </row>
    <row r="476" spans="14:17" ht="15">
      <c r="N476" s="22"/>
      <c r="O476" s="21"/>
      <c r="Q476" s="18"/>
    </row>
    <row r="477" spans="14:17" ht="15">
      <c r="N477" s="22"/>
      <c r="O477" s="21"/>
      <c r="Q477" s="18"/>
    </row>
    <row r="478" spans="14:17" ht="15">
      <c r="N478" s="22"/>
      <c r="O478" s="21"/>
      <c r="Q478" s="18"/>
    </row>
    <row r="479" spans="14:17" ht="15">
      <c r="N479" s="22"/>
      <c r="O479" s="21"/>
      <c r="Q479" s="18"/>
    </row>
    <row r="480" spans="14:17" ht="15">
      <c r="N480" s="22"/>
      <c r="O480" s="21"/>
      <c r="Q480" s="18"/>
    </row>
    <row r="481" spans="14:17" ht="15">
      <c r="N481" s="22"/>
      <c r="O481" s="21"/>
      <c r="Q481" s="18"/>
    </row>
    <row r="482" spans="14:17" ht="15">
      <c r="N482" s="22"/>
      <c r="O482" s="21"/>
      <c r="Q482" s="18"/>
    </row>
    <row r="483" spans="14:17" ht="15">
      <c r="N483" s="22"/>
      <c r="O483" s="21"/>
      <c r="Q483" s="18"/>
    </row>
    <row r="484" spans="14:17" ht="15">
      <c r="N484" s="22"/>
      <c r="O484" s="21"/>
      <c r="Q484" s="18"/>
    </row>
    <row r="485" spans="14:17" ht="15">
      <c r="N485" s="22"/>
      <c r="O485" s="21"/>
      <c r="Q485" s="18"/>
    </row>
    <row r="486" spans="14:17" ht="15">
      <c r="N486" s="22"/>
      <c r="O486" s="21"/>
      <c r="Q486" s="18"/>
    </row>
    <row r="487" spans="14:17" ht="15">
      <c r="N487" s="22"/>
      <c r="O487" s="21"/>
      <c r="Q487" s="18"/>
    </row>
    <row r="488" spans="14:17" ht="15">
      <c r="N488" s="22"/>
      <c r="O488" s="21"/>
      <c r="Q488" s="18"/>
    </row>
    <row r="489" spans="14:17" ht="15">
      <c r="N489" s="22"/>
      <c r="O489" s="21"/>
      <c r="Q489" s="18"/>
    </row>
    <row r="490" spans="14:17" ht="15">
      <c r="N490" s="22"/>
      <c r="O490" s="21"/>
      <c r="Q490" s="18"/>
    </row>
    <row r="491" spans="14:17" ht="15">
      <c r="N491" s="22"/>
      <c r="O491" s="21"/>
      <c r="Q491" s="18"/>
    </row>
    <row r="492" spans="14:17" ht="15">
      <c r="N492" s="22"/>
      <c r="O492" s="21"/>
      <c r="Q492" s="18"/>
    </row>
    <row r="493" spans="14:17" ht="15">
      <c r="N493" s="22"/>
      <c r="O493" s="21"/>
      <c r="Q493" s="18"/>
    </row>
    <row r="494" spans="14:17" ht="15">
      <c r="N494" s="22"/>
      <c r="O494" s="21"/>
      <c r="Q494" s="18"/>
    </row>
    <row r="495" spans="14:17" ht="15">
      <c r="N495" s="22"/>
      <c r="O495" s="21"/>
      <c r="Q495" s="18"/>
    </row>
    <row r="496" spans="14:17" ht="15">
      <c r="N496" s="22"/>
      <c r="O496" s="21"/>
      <c r="Q496" s="18"/>
    </row>
    <row r="497" spans="14:17" ht="15">
      <c r="N497" s="22"/>
      <c r="O497" s="21"/>
      <c r="Q497" s="18"/>
    </row>
    <row r="498" spans="14:17" ht="15">
      <c r="N498" s="22"/>
      <c r="O498" s="21"/>
      <c r="Q498" s="18"/>
    </row>
    <row r="499" spans="14:17" ht="15">
      <c r="N499" s="22"/>
      <c r="O499" s="21"/>
      <c r="Q499" s="18"/>
    </row>
    <row r="500" spans="14:17" ht="15">
      <c r="N500" s="22"/>
      <c r="O500" s="21"/>
      <c r="Q500" s="18"/>
    </row>
    <row r="501" spans="14:17" ht="15">
      <c r="N501" s="22"/>
      <c r="O501" s="21"/>
      <c r="Q501" s="18"/>
    </row>
    <row r="502" spans="14:17" ht="15">
      <c r="N502" s="22"/>
      <c r="O502" s="21"/>
      <c r="Q502" s="18"/>
    </row>
    <row r="503" spans="14:17" ht="15">
      <c r="N503" s="22"/>
      <c r="O503" s="21"/>
      <c r="Q503" s="18"/>
    </row>
    <row r="504" spans="14:17" ht="15">
      <c r="N504" s="22"/>
      <c r="O504" s="21"/>
      <c r="Q504" s="18"/>
    </row>
    <row r="505" spans="14:17" ht="15">
      <c r="N505" s="22"/>
      <c r="O505" s="21"/>
      <c r="Q505" s="18"/>
    </row>
    <row r="506" spans="14:17" ht="15">
      <c r="N506" s="22"/>
      <c r="O506" s="21"/>
      <c r="Q506" s="18"/>
    </row>
    <row r="507" spans="14:17" ht="15">
      <c r="N507" s="22"/>
      <c r="O507" s="21"/>
      <c r="Q507" s="18"/>
    </row>
    <row r="508" spans="14:17" ht="15">
      <c r="N508" s="22"/>
      <c r="O508" s="21"/>
      <c r="Q508" s="18"/>
    </row>
    <row r="509" spans="14:17" ht="15">
      <c r="N509" s="22"/>
      <c r="O509" s="21"/>
      <c r="Q509" s="18"/>
    </row>
    <row r="510" spans="14:17" ht="15">
      <c r="N510" s="22"/>
      <c r="O510" s="21"/>
      <c r="Q510" s="18"/>
    </row>
    <row r="511" spans="14:17" ht="15">
      <c r="N511" s="22"/>
      <c r="O511" s="21"/>
      <c r="Q511" s="18"/>
    </row>
    <row r="512" spans="14:17" ht="15">
      <c r="N512" s="22"/>
      <c r="O512" s="21"/>
      <c r="Q512" s="18"/>
    </row>
    <row r="513" spans="14:17" ht="15">
      <c r="N513" s="22"/>
      <c r="O513" s="21"/>
      <c r="Q513" s="18"/>
    </row>
    <row r="514" spans="14:17" ht="15">
      <c r="N514" s="22"/>
      <c r="O514" s="21"/>
      <c r="Q514" s="18"/>
    </row>
    <row r="515" spans="14:17" ht="15">
      <c r="N515" s="22"/>
      <c r="O515" s="21"/>
      <c r="Q515" s="18"/>
    </row>
    <row r="516" spans="14:17" ht="15">
      <c r="N516" s="22"/>
      <c r="O516" s="21"/>
      <c r="Q516" s="18"/>
    </row>
    <row r="517" spans="14:17" ht="15">
      <c r="N517" s="22"/>
      <c r="O517" s="21"/>
      <c r="Q517" s="18"/>
    </row>
    <row r="518" spans="14:17" ht="15">
      <c r="N518" s="22"/>
      <c r="O518" s="21"/>
      <c r="Q518" s="18"/>
    </row>
    <row r="519" spans="14:17" ht="15">
      <c r="N519" s="22"/>
      <c r="O519" s="21"/>
      <c r="Q519" s="18"/>
    </row>
    <row r="520" spans="14:17" ht="15">
      <c r="N520" s="22"/>
      <c r="O520" s="21"/>
      <c r="Q520" s="18"/>
    </row>
    <row r="521" spans="14:17" ht="15">
      <c r="N521" s="22"/>
      <c r="O521" s="21"/>
      <c r="Q521" s="18"/>
    </row>
    <row r="522" spans="14:17" ht="15">
      <c r="N522" s="22"/>
      <c r="O522" s="21"/>
      <c r="Q522" s="18"/>
    </row>
    <row r="523" spans="14:17" ht="15">
      <c r="N523" s="22"/>
      <c r="O523" s="21"/>
      <c r="Q523" s="18"/>
    </row>
    <row r="524" spans="14:17" ht="15">
      <c r="N524" s="22"/>
      <c r="O524" s="21"/>
      <c r="Q524" s="18"/>
    </row>
    <row r="525" spans="14:17" ht="15">
      <c r="N525" s="22"/>
      <c r="O525" s="21"/>
      <c r="Q525" s="18"/>
    </row>
    <row r="526" spans="14:17" ht="15">
      <c r="N526" s="22"/>
      <c r="O526" s="21"/>
      <c r="Q526" s="18"/>
    </row>
    <row r="527" spans="14:17" ht="15">
      <c r="N527" s="22"/>
      <c r="O527" s="21"/>
      <c r="Q527" s="18"/>
    </row>
    <row r="528" spans="14:17" ht="15">
      <c r="N528" s="22"/>
      <c r="O528" s="21"/>
      <c r="Q528" s="18"/>
    </row>
    <row r="529" spans="14:17" ht="15">
      <c r="N529" s="22"/>
      <c r="O529" s="21"/>
      <c r="Q529" s="18"/>
    </row>
    <row r="530" spans="14:17" ht="15">
      <c r="N530" s="22"/>
      <c r="O530" s="21"/>
      <c r="Q530" s="18"/>
    </row>
    <row r="531" spans="14:17" ht="15">
      <c r="N531" s="22"/>
      <c r="O531" s="21"/>
      <c r="Q531" s="18"/>
    </row>
    <row r="532" spans="14:17" ht="15">
      <c r="N532" s="22"/>
      <c r="O532" s="21"/>
      <c r="Q532" s="18"/>
    </row>
    <row r="533" spans="14:17" ht="15">
      <c r="N533" s="22"/>
      <c r="O533" s="21"/>
      <c r="Q533" s="18"/>
    </row>
    <row r="534" spans="14:17" ht="15">
      <c r="N534" s="22"/>
      <c r="O534" s="21"/>
      <c r="Q534" s="18"/>
    </row>
    <row r="535" spans="14:17" ht="15">
      <c r="N535" s="22"/>
      <c r="O535" s="21"/>
      <c r="Q535" s="18"/>
    </row>
    <row r="536" spans="14:17" ht="15">
      <c r="N536" s="22"/>
      <c r="O536" s="21"/>
      <c r="Q536" s="18"/>
    </row>
    <row r="537" spans="14:17" ht="15">
      <c r="N537" s="22"/>
      <c r="O537" s="21"/>
      <c r="Q537" s="18"/>
    </row>
    <row r="538" spans="14:17" ht="15">
      <c r="N538" s="22"/>
      <c r="O538" s="21"/>
      <c r="Q538" s="18"/>
    </row>
    <row r="539" spans="14:17" ht="15">
      <c r="N539" s="22"/>
      <c r="O539" s="21"/>
      <c r="Q539" s="18"/>
    </row>
    <row r="540" spans="14:17" ht="15">
      <c r="N540" s="22"/>
      <c r="O540" s="21"/>
      <c r="Q540" s="18"/>
    </row>
    <row r="541" spans="14:17" ht="15">
      <c r="N541" s="22"/>
      <c r="O541" s="21"/>
      <c r="Q541" s="18"/>
    </row>
    <row r="542" spans="14:17" ht="15">
      <c r="N542" s="22"/>
      <c r="O542" s="21"/>
      <c r="Q542" s="18"/>
    </row>
    <row r="543" spans="14:17" ht="15">
      <c r="N543" s="22"/>
      <c r="O543" s="21"/>
      <c r="Q543" s="18"/>
    </row>
    <row r="544" spans="14:17" ht="15">
      <c r="N544" s="22"/>
      <c r="O544" s="21"/>
      <c r="Q544" s="18"/>
    </row>
    <row r="545" spans="14:17" ht="15">
      <c r="N545" s="22"/>
      <c r="O545" s="21"/>
      <c r="Q545" s="18"/>
    </row>
    <row r="546" spans="14:17" ht="15">
      <c r="N546" s="22"/>
      <c r="O546" s="21"/>
      <c r="Q546" s="18"/>
    </row>
    <row r="547" spans="14:17" ht="15">
      <c r="N547" s="22"/>
      <c r="O547" s="21"/>
      <c r="Q547" s="18"/>
    </row>
    <row r="548" spans="14:17" ht="15">
      <c r="N548" s="22"/>
      <c r="O548" s="21"/>
      <c r="Q548" s="18"/>
    </row>
    <row r="549" spans="14:17" ht="15">
      <c r="N549" s="22"/>
      <c r="O549" s="21"/>
      <c r="Q549" s="18"/>
    </row>
    <row r="550" spans="14:17" ht="15">
      <c r="N550" s="22"/>
      <c r="O550" s="21"/>
      <c r="Q550" s="18"/>
    </row>
    <row r="551" spans="14:17" ht="15">
      <c r="N551" s="22"/>
      <c r="O551" s="21"/>
      <c r="Q551" s="18"/>
    </row>
    <row r="552" spans="14:17" ht="15">
      <c r="N552" s="22"/>
      <c r="O552" s="21"/>
      <c r="Q552" s="18"/>
    </row>
    <row r="553" spans="14:17" ht="15">
      <c r="N553" s="22"/>
      <c r="O553" s="21"/>
      <c r="Q553" s="18"/>
    </row>
    <row r="554" spans="14:17" ht="15">
      <c r="N554" s="22"/>
      <c r="O554" s="21"/>
      <c r="Q554" s="18"/>
    </row>
    <row r="555" spans="14:17" ht="15">
      <c r="N555" s="22"/>
      <c r="O555" s="21"/>
      <c r="Q555" s="18"/>
    </row>
    <row r="556" spans="14:17" ht="15">
      <c r="N556" s="22"/>
      <c r="O556" s="21"/>
      <c r="Q556" s="18"/>
    </row>
    <row r="557" spans="14:17" ht="15">
      <c r="N557" s="22"/>
      <c r="O557" s="21"/>
      <c r="Q557" s="18"/>
    </row>
    <row r="558" spans="14:17" ht="15">
      <c r="N558" s="22"/>
      <c r="O558" s="21"/>
      <c r="Q558" s="18"/>
    </row>
    <row r="559" spans="14:17" ht="15">
      <c r="N559" s="22"/>
      <c r="O559" s="21"/>
      <c r="Q559" s="18"/>
    </row>
    <row r="560" spans="14:17" ht="15">
      <c r="N560" s="22"/>
      <c r="O560" s="21"/>
      <c r="Q560" s="18"/>
    </row>
    <row r="561" spans="14:17" ht="15">
      <c r="N561" s="22"/>
      <c r="O561" s="21"/>
      <c r="Q561" s="18"/>
    </row>
    <row r="562" spans="14:17" ht="15">
      <c r="N562" s="22"/>
      <c r="O562" s="21"/>
      <c r="Q562" s="18"/>
    </row>
    <row r="563" spans="14:17" ht="15">
      <c r="N563" s="22"/>
      <c r="O563" s="21"/>
      <c r="Q563" s="18"/>
    </row>
    <row r="564" spans="14:17" ht="15">
      <c r="N564" s="22"/>
      <c r="O564" s="21"/>
      <c r="Q564" s="18"/>
    </row>
    <row r="565" spans="14:17" ht="15">
      <c r="N565" s="22"/>
      <c r="O565" s="21"/>
      <c r="Q565" s="18"/>
    </row>
    <row r="566" spans="14:17" ht="15">
      <c r="N566" s="22"/>
      <c r="O566" s="21"/>
      <c r="Q566" s="18"/>
    </row>
    <row r="567" spans="14:17" ht="15">
      <c r="N567" s="22"/>
      <c r="O567" s="21"/>
      <c r="Q567" s="18"/>
    </row>
    <row r="568" spans="14:17" ht="15">
      <c r="N568" s="22"/>
      <c r="O568" s="21"/>
      <c r="Q568" s="18"/>
    </row>
    <row r="569" spans="14:17" ht="15">
      <c r="N569" s="22"/>
      <c r="O569" s="21"/>
      <c r="Q569" s="18"/>
    </row>
    <row r="570" spans="14:17" ht="15">
      <c r="N570" s="22"/>
      <c r="O570" s="21"/>
      <c r="Q570" s="18"/>
    </row>
    <row r="571" spans="14:17" ht="15">
      <c r="N571" s="22"/>
      <c r="O571" s="21"/>
      <c r="Q571" s="18"/>
    </row>
    <row r="572" spans="14:17" ht="15">
      <c r="N572" s="22"/>
      <c r="O572" s="21"/>
      <c r="Q572" s="18"/>
    </row>
    <row r="573" spans="14:17" ht="15">
      <c r="N573" s="22"/>
      <c r="O573" s="21"/>
      <c r="Q573" s="18"/>
    </row>
    <row r="574" spans="14:17" ht="15">
      <c r="N574" s="22"/>
      <c r="O574" s="21"/>
      <c r="Q574" s="18"/>
    </row>
    <row r="575" spans="14:17" ht="15">
      <c r="N575" s="22"/>
      <c r="O575" s="21"/>
      <c r="Q575" s="18"/>
    </row>
    <row r="576" spans="14:17" ht="15">
      <c r="N576" s="22"/>
      <c r="O576" s="21"/>
      <c r="Q576" s="18"/>
    </row>
    <row r="577" spans="14:17" ht="15">
      <c r="N577" s="22"/>
      <c r="O577" s="21"/>
      <c r="Q577" s="18"/>
    </row>
    <row r="578" spans="14:17" ht="15">
      <c r="N578" s="22"/>
      <c r="O578" s="21"/>
      <c r="Q578" s="18"/>
    </row>
    <row r="579" spans="14:17" ht="15">
      <c r="N579" s="22"/>
      <c r="O579" s="21"/>
      <c r="Q579" s="18"/>
    </row>
    <row r="580" spans="14:17" ht="15">
      <c r="N580" s="22"/>
      <c r="O580" s="21"/>
      <c r="Q580" s="18"/>
    </row>
    <row r="581" spans="14:17" ht="15">
      <c r="N581" s="22"/>
      <c r="O581" s="21"/>
      <c r="Q581" s="18"/>
    </row>
    <row r="582" spans="14:17" ht="15">
      <c r="N582" s="22"/>
      <c r="O582" s="21"/>
      <c r="Q582" s="18"/>
    </row>
    <row r="583" spans="14:17" ht="15">
      <c r="N583" s="22"/>
      <c r="O583" s="21"/>
      <c r="Q583" s="18"/>
    </row>
    <row r="584" spans="14:17" ht="15">
      <c r="N584" s="22"/>
      <c r="O584" s="21"/>
      <c r="Q584" s="18"/>
    </row>
    <row r="585" spans="14:17" ht="15">
      <c r="N585" s="22"/>
      <c r="O585" s="21"/>
      <c r="Q585" s="18"/>
    </row>
    <row r="586" spans="14:17" ht="15">
      <c r="N586" s="22"/>
      <c r="O586" s="21"/>
      <c r="Q586" s="18"/>
    </row>
    <row r="587" spans="14:17" ht="15">
      <c r="N587" s="22"/>
      <c r="O587" s="21"/>
      <c r="Q587" s="18"/>
    </row>
    <row r="588" spans="14:17" ht="15">
      <c r="N588" s="22"/>
      <c r="O588" s="21"/>
      <c r="Q588" s="18"/>
    </row>
    <row r="589" spans="14:17" ht="15">
      <c r="N589" s="22"/>
      <c r="O589" s="21"/>
      <c r="Q589" s="18"/>
    </row>
    <row r="590" spans="14:17" ht="15">
      <c r="N590" s="22"/>
      <c r="O590" s="21"/>
      <c r="Q590" s="18"/>
    </row>
    <row r="591" spans="14:17" ht="15">
      <c r="N591" s="22"/>
      <c r="O591" s="21"/>
      <c r="Q591" s="18"/>
    </row>
    <row r="592" spans="14:17" ht="15">
      <c r="N592" s="22"/>
      <c r="O592" s="21"/>
      <c r="Q592" s="18"/>
    </row>
    <row r="593" spans="14:17" ht="15">
      <c r="N593" s="22"/>
      <c r="O593" s="21"/>
      <c r="Q593" s="18"/>
    </row>
    <row r="594" spans="14:17" ht="15">
      <c r="N594" s="22"/>
      <c r="O594" s="21"/>
      <c r="Q594" s="18"/>
    </row>
    <row r="595" spans="14:17" ht="15">
      <c r="N595" s="22"/>
      <c r="O595" s="21"/>
      <c r="Q595" s="18"/>
    </row>
    <row r="596" spans="14:17" ht="15">
      <c r="N596" s="22"/>
      <c r="O596" s="21"/>
      <c r="Q596" s="18"/>
    </row>
    <row r="597" spans="14:17" ht="15">
      <c r="N597" s="22"/>
      <c r="O597" s="21"/>
      <c r="Q597" s="18"/>
    </row>
    <row r="598" spans="14:17" ht="15">
      <c r="N598" s="22"/>
      <c r="O598" s="21"/>
      <c r="Q598" s="18"/>
    </row>
    <row r="599" spans="14:17" ht="15">
      <c r="N599" s="22"/>
      <c r="O599" s="21"/>
      <c r="Q599" s="18"/>
    </row>
    <row r="600" spans="14:17" ht="15">
      <c r="N600" s="22"/>
      <c r="O600" s="21"/>
      <c r="Q600" s="18"/>
    </row>
    <row r="601" spans="14:17" ht="15">
      <c r="N601" s="22"/>
      <c r="O601" s="21"/>
      <c r="Q601" s="18"/>
    </row>
    <row r="602" spans="14:17" ht="15">
      <c r="N602" s="22"/>
      <c r="O602" s="21"/>
      <c r="Q602" s="18"/>
    </row>
    <row r="603" spans="14:17" ht="15">
      <c r="N603" s="22"/>
      <c r="O603" s="21"/>
      <c r="Q603" s="18"/>
    </row>
    <row r="604" spans="14:17" ht="15">
      <c r="N604" s="22"/>
      <c r="O604" s="21"/>
      <c r="Q604" s="18"/>
    </row>
    <row r="605" spans="14:17" ht="15">
      <c r="N605" s="22"/>
      <c r="O605" s="21"/>
      <c r="Q605" s="18"/>
    </row>
    <row r="606" spans="14:17" ht="15">
      <c r="N606" s="22"/>
      <c r="O606" s="21"/>
      <c r="Q606" s="18"/>
    </row>
    <row r="607" spans="14:17" ht="15">
      <c r="N607" s="22"/>
      <c r="O607" s="21"/>
      <c r="Q607" s="18"/>
    </row>
    <row r="608" spans="14:17" ht="15">
      <c r="N608" s="22"/>
      <c r="O608" s="21"/>
      <c r="Q608" s="18"/>
    </row>
    <row r="609" spans="14:17" ht="15">
      <c r="N609" s="22"/>
      <c r="O609" s="21"/>
      <c r="Q609" s="18"/>
    </row>
    <row r="610" spans="14:17" ht="15">
      <c r="N610" s="22"/>
      <c r="O610" s="21"/>
      <c r="Q610" s="18"/>
    </row>
    <row r="611" spans="14:17" ht="15">
      <c r="N611" s="22"/>
      <c r="O611" s="21"/>
      <c r="Q611" s="18"/>
    </row>
    <row r="612" spans="14:17" ht="15">
      <c r="N612" s="22"/>
      <c r="O612" s="21"/>
      <c r="Q612" s="18"/>
    </row>
    <row r="613" spans="14:17" ht="15">
      <c r="N613" s="22"/>
      <c r="O613" s="21"/>
      <c r="Q613" s="18"/>
    </row>
    <row r="614" spans="14:17" ht="15">
      <c r="N614" s="22"/>
      <c r="O614" s="21"/>
      <c r="Q614" s="18"/>
    </row>
    <row r="615" spans="14:17" ht="15">
      <c r="N615" s="22"/>
      <c r="O615" s="21"/>
      <c r="Q615" s="18"/>
    </row>
    <row r="616" spans="14:17" ht="15">
      <c r="N616" s="22"/>
      <c r="O616" s="21"/>
      <c r="Q616" s="18"/>
    </row>
    <row r="617" spans="14:17" ht="15">
      <c r="N617" s="22"/>
      <c r="O617" s="21"/>
      <c r="Q617" s="18"/>
    </row>
    <row r="618" spans="14:17" ht="15">
      <c r="N618" s="22"/>
      <c r="O618" s="21"/>
      <c r="Q618" s="18"/>
    </row>
    <row r="619" spans="14:17" ht="15">
      <c r="N619" s="22"/>
      <c r="O619" s="21"/>
      <c r="Q619" s="18"/>
    </row>
    <row r="620" spans="14:17" ht="15">
      <c r="N620" s="22"/>
      <c r="O620" s="21"/>
      <c r="Q620" s="18"/>
    </row>
    <row r="621" spans="14:17" ht="15">
      <c r="N621" s="22"/>
      <c r="O621" s="21"/>
      <c r="Q621" s="18"/>
    </row>
    <row r="622" spans="14:17" ht="15">
      <c r="N622" s="22"/>
      <c r="O622" s="21"/>
      <c r="Q622" s="18"/>
    </row>
    <row r="623" spans="14:17" ht="15">
      <c r="N623" s="22"/>
      <c r="O623" s="21"/>
      <c r="Q623" s="18"/>
    </row>
    <row r="624" spans="14:17" ht="15">
      <c r="N624" s="22"/>
      <c r="O624" s="21"/>
      <c r="Q624" s="18"/>
    </row>
    <row r="625" spans="14:17" ht="15">
      <c r="N625" s="22"/>
      <c r="O625" s="21"/>
      <c r="Q625" s="18"/>
    </row>
    <row r="626" spans="14:17" ht="15">
      <c r="N626" s="22"/>
      <c r="O626" s="21"/>
      <c r="Q626" s="18"/>
    </row>
    <row r="627" spans="14:17" ht="15">
      <c r="N627" s="22"/>
      <c r="O627" s="21"/>
      <c r="Q627" s="18"/>
    </row>
    <row r="628" spans="14:17" ht="15">
      <c r="N628" s="22"/>
      <c r="O628" s="21"/>
      <c r="Q628" s="18"/>
    </row>
    <row r="629" spans="14:17" ht="15">
      <c r="N629" s="22"/>
      <c r="O629" s="21"/>
      <c r="Q629" s="18"/>
    </row>
    <row r="630" spans="14:17" ht="15">
      <c r="N630" s="22"/>
      <c r="O630" s="21"/>
      <c r="Q630" s="18"/>
    </row>
    <row r="631" spans="14:17" ht="15">
      <c r="N631" s="22"/>
      <c r="O631" s="21"/>
      <c r="Q631" s="18"/>
    </row>
    <row r="632" spans="14:17" ht="15">
      <c r="N632" s="22"/>
      <c r="O632" s="21"/>
      <c r="Q632" s="18"/>
    </row>
    <row r="633" spans="14:17" ht="15">
      <c r="N633" s="22"/>
      <c r="O633" s="21"/>
      <c r="Q633" s="18"/>
    </row>
    <row r="634" spans="14:17" ht="15">
      <c r="N634" s="22"/>
      <c r="O634" s="21"/>
      <c r="Q634" s="18"/>
    </row>
    <row r="635" spans="14:17" ht="15">
      <c r="N635" s="22"/>
      <c r="O635" s="21"/>
      <c r="Q635" s="18"/>
    </row>
    <row r="636" spans="14:17" ht="15">
      <c r="N636" s="22"/>
      <c r="O636" s="21"/>
      <c r="Q636" s="18"/>
    </row>
    <row r="637" spans="14:17" ht="15">
      <c r="N637" s="22"/>
      <c r="O637" s="21"/>
      <c r="Q637" s="18"/>
    </row>
    <row r="638" spans="14:17" ht="15">
      <c r="N638" s="22"/>
      <c r="O638" s="21"/>
      <c r="Q638" s="18"/>
    </row>
    <row r="639" spans="14:17" ht="15">
      <c r="N639" s="22"/>
      <c r="O639" s="21"/>
      <c r="Q639" s="18"/>
    </row>
    <row r="640" spans="14:17" ht="15">
      <c r="N640" s="22"/>
      <c r="O640" s="21"/>
      <c r="Q640" s="18"/>
    </row>
    <row r="641" spans="14:17" ht="15">
      <c r="N641" s="22"/>
      <c r="O641" s="21"/>
      <c r="Q641" s="18"/>
    </row>
    <row r="642" spans="14:17" ht="15">
      <c r="N642" s="22"/>
      <c r="O642" s="21"/>
      <c r="Q642" s="18"/>
    </row>
    <row r="643" spans="14:17" ht="15">
      <c r="N643" s="22"/>
      <c r="O643" s="21"/>
      <c r="Q643" s="18"/>
    </row>
    <row r="644" spans="14:17" ht="15">
      <c r="N644" s="22"/>
      <c r="O644" s="21"/>
      <c r="Q644" s="18"/>
    </row>
    <row r="645" spans="14:17" ht="15">
      <c r="N645" s="22"/>
      <c r="O645" s="21"/>
      <c r="Q645" s="18"/>
    </row>
    <row r="646" spans="14:17" ht="15">
      <c r="N646" s="22"/>
      <c r="O646" s="21"/>
      <c r="Q646" s="18"/>
    </row>
    <row r="647" spans="14:17" ht="15">
      <c r="N647" s="22"/>
      <c r="O647" s="21"/>
      <c r="Q647" s="18"/>
    </row>
    <row r="648" spans="14:17" ht="15">
      <c r="N648" s="22"/>
      <c r="O648" s="21"/>
      <c r="Q648" s="18"/>
    </row>
    <row r="649" spans="14:17" ht="15">
      <c r="N649" s="22"/>
      <c r="O649" s="21"/>
      <c r="Q649" s="18"/>
    </row>
    <row r="650" spans="14:17" ht="15">
      <c r="N650" s="22"/>
      <c r="O650" s="21"/>
      <c r="Q650" s="18"/>
    </row>
    <row r="651" spans="14:17" ht="15">
      <c r="N651" s="22"/>
      <c r="O651" s="21"/>
      <c r="Q651" s="18"/>
    </row>
    <row r="652" spans="14:17" ht="15">
      <c r="N652" s="22"/>
      <c r="O652" s="21"/>
      <c r="Q652" s="18"/>
    </row>
    <row r="653" spans="14:17" ht="15">
      <c r="N653" s="22"/>
      <c r="O653" s="21"/>
      <c r="Q653" s="18"/>
    </row>
    <row r="654" spans="14:17" ht="15">
      <c r="N654" s="22"/>
      <c r="O654" s="21"/>
      <c r="Q654" s="18"/>
    </row>
    <row r="655" spans="14:17" ht="15">
      <c r="N655" s="22"/>
      <c r="O655" s="21"/>
      <c r="Q655" s="18"/>
    </row>
    <row r="656" spans="14:17" ht="15">
      <c r="N656" s="22"/>
      <c r="O656" s="21"/>
      <c r="Q656" s="18"/>
    </row>
    <row r="657" spans="14:17" ht="15">
      <c r="N657" s="22"/>
      <c r="O657" s="21"/>
      <c r="Q657" s="18"/>
    </row>
    <row r="658" spans="14:17" ht="15">
      <c r="N658" s="22"/>
      <c r="O658" s="21"/>
      <c r="Q658" s="18"/>
    </row>
    <row r="659" spans="14:17" ht="15">
      <c r="N659" s="22"/>
      <c r="O659" s="21"/>
      <c r="Q659" s="18"/>
    </row>
    <row r="660" spans="14:17" ht="15">
      <c r="N660" s="22"/>
      <c r="O660" s="21"/>
      <c r="Q660" s="18"/>
    </row>
    <row r="661" spans="14:17" ht="15">
      <c r="N661" s="22"/>
      <c r="O661" s="21"/>
      <c r="Q661" s="18"/>
    </row>
    <row r="662" spans="14:17" ht="15">
      <c r="N662" s="22"/>
      <c r="O662" s="21"/>
      <c r="Q662" s="18"/>
    </row>
    <row r="663" spans="14:17" ht="15">
      <c r="N663" s="22"/>
      <c r="O663" s="21"/>
      <c r="Q663" s="18"/>
    </row>
    <row r="664" spans="14:17" ht="15">
      <c r="N664" s="22"/>
      <c r="O664" s="21"/>
      <c r="Q664" s="18"/>
    </row>
    <row r="665" spans="14:17" ht="15">
      <c r="N665" s="22"/>
      <c r="O665" s="21"/>
      <c r="Q665" s="18"/>
    </row>
    <row r="666" spans="14:17" ht="15">
      <c r="N666" s="22"/>
      <c r="O666" s="21"/>
      <c r="Q666" s="18"/>
    </row>
    <row r="667" spans="14:17" ht="15">
      <c r="N667" s="22"/>
      <c r="O667" s="21"/>
      <c r="Q667" s="18"/>
    </row>
    <row r="668" spans="14:17" ht="15">
      <c r="N668" s="22"/>
      <c r="O668" s="21"/>
      <c r="Q668" s="18"/>
    </row>
    <row r="669" spans="14:17" ht="15">
      <c r="N669" s="22"/>
      <c r="O669" s="21"/>
      <c r="Q669" s="18"/>
    </row>
    <row r="670" spans="14:17" ht="15">
      <c r="N670" s="22"/>
      <c r="O670" s="21"/>
      <c r="Q670" s="18"/>
    </row>
    <row r="671" spans="14:17" ht="15">
      <c r="N671" s="22"/>
      <c r="O671" s="21"/>
      <c r="Q671" s="18"/>
    </row>
    <row r="672" spans="14:17" ht="15">
      <c r="N672" s="22"/>
      <c r="O672" s="21"/>
      <c r="Q672" s="18"/>
    </row>
    <row r="673" spans="14:17" ht="15">
      <c r="N673" s="22"/>
      <c r="O673" s="21"/>
      <c r="Q673" s="18"/>
    </row>
    <row r="674" spans="14:17" ht="15">
      <c r="N674" s="22"/>
      <c r="O674" s="21"/>
      <c r="Q674" s="18"/>
    </row>
    <row r="675" spans="14:17" ht="15">
      <c r="N675" s="22"/>
      <c r="O675" s="21"/>
      <c r="Q675" s="18"/>
    </row>
    <row r="676" spans="14:17" ht="15">
      <c r="N676" s="22"/>
      <c r="O676" s="21"/>
      <c r="Q676" s="18"/>
    </row>
    <row r="677" spans="14:17" ht="15">
      <c r="N677" s="22"/>
      <c r="O677" s="21"/>
      <c r="Q677" s="18"/>
    </row>
    <row r="678" spans="14:17" ht="15">
      <c r="N678" s="22"/>
      <c r="O678" s="21"/>
      <c r="Q678" s="18"/>
    </row>
    <row r="679" spans="14:17" ht="15">
      <c r="N679" s="22"/>
      <c r="O679" s="21"/>
      <c r="Q679" s="18"/>
    </row>
    <row r="680" spans="14:17" ht="15">
      <c r="N680" s="22"/>
      <c r="O680" s="21"/>
      <c r="Q680" s="18"/>
    </row>
    <row r="681" spans="14:17" ht="15">
      <c r="N681" s="22"/>
      <c r="O681" s="21"/>
      <c r="Q681" s="18"/>
    </row>
    <row r="682" spans="14:17" ht="15">
      <c r="N682" s="22"/>
      <c r="O682" s="21"/>
      <c r="Q682" s="18"/>
    </row>
    <row r="683" spans="14:17" ht="15">
      <c r="N683" s="22"/>
      <c r="O683" s="21"/>
      <c r="Q683" s="18"/>
    </row>
    <row r="684" spans="14:17" ht="15">
      <c r="N684" s="22"/>
      <c r="O684" s="21"/>
      <c r="Q684" s="18"/>
    </row>
    <row r="685" spans="14:17" ht="15">
      <c r="N685" s="22"/>
      <c r="O685" s="21"/>
      <c r="Q685" s="18"/>
    </row>
    <row r="686" spans="14:17" ht="15">
      <c r="N686" s="22"/>
      <c r="O686" s="21"/>
      <c r="Q686" s="18"/>
    </row>
    <row r="687" spans="14:17" ht="15">
      <c r="N687" s="22"/>
      <c r="O687" s="21"/>
      <c r="Q687" s="18"/>
    </row>
    <row r="688" spans="14:17" ht="15">
      <c r="N688" s="22"/>
      <c r="O688" s="21"/>
      <c r="Q688" s="18"/>
    </row>
    <row r="689" spans="14:17" ht="15">
      <c r="N689" s="22"/>
      <c r="O689" s="21"/>
      <c r="Q689" s="18"/>
    </row>
    <row r="690" spans="14:17" ht="15">
      <c r="N690" s="22"/>
      <c r="O690" s="21"/>
      <c r="Q690" s="18"/>
    </row>
    <row r="691" spans="14:17" ht="15">
      <c r="N691" s="22"/>
      <c r="O691" s="21"/>
      <c r="Q691" s="18"/>
    </row>
    <row r="692" spans="14:17" ht="15">
      <c r="N692" s="22"/>
      <c r="O692" s="21"/>
      <c r="Q692" s="18"/>
    </row>
    <row r="693" spans="14:17" ht="15">
      <c r="N693" s="22"/>
      <c r="O693" s="21"/>
      <c r="Q693" s="18"/>
    </row>
    <row r="694" spans="14:17" ht="15">
      <c r="N694" s="22"/>
      <c r="O694" s="21"/>
      <c r="Q694" s="18"/>
    </row>
    <row r="695" spans="14:17" ht="15">
      <c r="N695" s="22"/>
      <c r="O695" s="21"/>
      <c r="Q695" s="18"/>
    </row>
    <row r="696" spans="14:17" ht="15">
      <c r="N696" s="22"/>
      <c r="O696" s="21"/>
      <c r="Q696" s="18"/>
    </row>
    <row r="697" spans="14:17" ht="15">
      <c r="N697" s="22"/>
      <c r="O697" s="21"/>
      <c r="Q697" s="18"/>
    </row>
    <row r="698" spans="14:17" ht="15">
      <c r="N698" s="22"/>
      <c r="O698" s="21"/>
      <c r="Q698" s="18"/>
    </row>
    <row r="699" spans="14:17" ht="15">
      <c r="N699" s="22"/>
      <c r="O699" s="21"/>
      <c r="Q699" s="18"/>
    </row>
    <row r="700" spans="14:17" ht="15">
      <c r="N700" s="22"/>
      <c r="O700" s="21"/>
      <c r="Q700" s="18"/>
    </row>
    <row r="701" spans="14:17" ht="15">
      <c r="N701" s="22"/>
      <c r="O701" s="21"/>
      <c r="Q701" s="18"/>
    </row>
    <row r="702" spans="14:17" ht="15">
      <c r="N702" s="22"/>
      <c r="O702" s="21"/>
      <c r="Q702" s="18"/>
    </row>
    <row r="703" spans="14:17" ht="15">
      <c r="N703" s="22"/>
      <c r="O703" s="21"/>
      <c r="Q703" s="18"/>
    </row>
    <row r="704" spans="14:17" ht="15">
      <c r="N704" s="22"/>
      <c r="O704" s="21"/>
      <c r="Q704" s="18"/>
    </row>
    <row r="705" spans="14:17" ht="15">
      <c r="N705" s="22"/>
      <c r="O705" s="21"/>
      <c r="Q705" s="18"/>
    </row>
    <row r="706" spans="14:17" ht="15">
      <c r="N706" s="22"/>
      <c r="O706" s="21"/>
      <c r="Q706" s="18"/>
    </row>
    <row r="707" spans="14:17" ht="15">
      <c r="N707" s="22"/>
      <c r="O707" s="21"/>
      <c r="Q707" s="18"/>
    </row>
    <row r="708" spans="14:17" ht="15">
      <c r="N708" s="22"/>
      <c r="O708" s="21"/>
      <c r="Q708" s="18"/>
    </row>
    <row r="709" spans="14:17" ht="15">
      <c r="N709" s="22"/>
      <c r="O709" s="21"/>
      <c r="Q709" s="18"/>
    </row>
    <row r="710" spans="14:17" ht="15">
      <c r="N710" s="22"/>
      <c r="O710" s="21"/>
      <c r="Q710" s="18"/>
    </row>
    <row r="711" spans="14:17" ht="15">
      <c r="N711" s="22"/>
      <c r="O711" s="21"/>
      <c r="Q711" s="18"/>
    </row>
    <row r="712" spans="14:17" ht="15">
      <c r="N712" s="22"/>
      <c r="O712" s="21"/>
      <c r="Q712" s="18"/>
    </row>
    <row r="713" spans="14:17" ht="15">
      <c r="N713" s="22"/>
      <c r="O713" s="21"/>
      <c r="Q713" s="18"/>
    </row>
    <row r="714" spans="14:17" ht="15">
      <c r="N714" s="22"/>
      <c r="O714" s="21"/>
      <c r="Q714" s="18"/>
    </row>
    <row r="715" spans="14:17" ht="15">
      <c r="N715" s="22"/>
      <c r="O715" s="21"/>
      <c r="Q715" s="18"/>
    </row>
    <row r="716" spans="14:17" ht="15">
      <c r="N716" s="22"/>
      <c r="O716" s="21"/>
      <c r="Q716" s="18"/>
    </row>
    <row r="717" spans="14:17" ht="15">
      <c r="N717" s="22"/>
      <c r="O717" s="21"/>
      <c r="Q717" s="18"/>
    </row>
    <row r="718" spans="14:17" ht="15">
      <c r="N718" s="22"/>
      <c r="O718" s="21"/>
      <c r="Q718" s="18"/>
    </row>
    <row r="719" spans="14:17" ht="15">
      <c r="N719" s="22"/>
      <c r="O719" s="21"/>
      <c r="Q719" s="18"/>
    </row>
    <row r="720" spans="14:17" ht="15">
      <c r="N720" s="22"/>
      <c r="O720" s="21"/>
      <c r="Q720" s="18"/>
    </row>
    <row r="721" spans="14:17" ht="15">
      <c r="N721" s="22"/>
      <c r="O721" s="21"/>
      <c r="Q721" s="18"/>
    </row>
    <row r="722" spans="14:17" ht="15">
      <c r="N722" s="22"/>
      <c r="O722" s="21"/>
      <c r="Q722" s="18"/>
    </row>
    <row r="723" spans="14:17" ht="15">
      <c r="N723" s="22"/>
      <c r="O723" s="21"/>
      <c r="Q723" s="18"/>
    </row>
    <row r="724" spans="14:17" ht="15">
      <c r="N724" s="22"/>
      <c r="O724" s="21"/>
      <c r="Q724" s="18"/>
    </row>
    <row r="725" spans="14:17" ht="15">
      <c r="N725" s="22"/>
      <c r="O725" s="21"/>
      <c r="Q725" s="18"/>
    </row>
    <row r="726" spans="14:17" ht="15">
      <c r="N726" s="22"/>
      <c r="O726" s="21"/>
      <c r="Q726" s="18"/>
    </row>
    <row r="727" spans="14:17" ht="15">
      <c r="N727" s="22"/>
      <c r="O727" s="21"/>
      <c r="Q727" s="18"/>
    </row>
    <row r="728" spans="14:17" ht="15">
      <c r="N728" s="22"/>
      <c r="O728" s="21"/>
      <c r="Q728" s="18"/>
    </row>
    <row r="729" spans="14:17" ht="15">
      <c r="N729" s="22"/>
      <c r="O729" s="21"/>
      <c r="Q729" s="18"/>
    </row>
    <row r="730" spans="14:17" ht="15">
      <c r="N730" s="22"/>
      <c r="O730" s="21"/>
      <c r="Q730" s="18"/>
    </row>
    <row r="731" spans="14:17" ht="15">
      <c r="N731" s="22"/>
      <c r="O731" s="21"/>
      <c r="Q731" s="18"/>
    </row>
    <row r="732" spans="14:17" ht="15">
      <c r="N732" s="22"/>
      <c r="O732" s="21"/>
      <c r="Q732" s="18"/>
    </row>
    <row r="733" spans="14:17" ht="15">
      <c r="N733" s="22"/>
      <c r="O733" s="21"/>
      <c r="Q733" s="18"/>
    </row>
    <row r="734" spans="14:17" ht="15">
      <c r="N734" s="22"/>
      <c r="O734" s="21"/>
      <c r="Q734" s="18"/>
    </row>
    <row r="735" spans="14:17" ht="15">
      <c r="N735" s="22"/>
      <c r="O735" s="21"/>
      <c r="Q735" s="18"/>
    </row>
    <row r="736" spans="14:17" ht="15">
      <c r="N736" s="22"/>
      <c r="O736" s="21"/>
      <c r="Q736" s="18"/>
    </row>
    <row r="737" spans="14:17" ht="15">
      <c r="N737" s="22"/>
      <c r="O737" s="21"/>
      <c r="Q737" s="18"/>
    </row>
    <row r="738" spans="14:17" ht="15">
      <c r="N738" s="22"/>
      <c r="O738" s="21"/>
      <c r="Q738" s="18"/>
    </row>
    <row r="739" spans="14:17" ht="15">
      <c r="N739" s="22"/>
      <c r="O739" s="21"/>
      <c r="Q739" s="18"/>
    </row>
    <row r="740" spans="14:17" ht="15">
      <c r="N740" s="22"/>
      <c r="O740" s="21"/>
      <c r="Q740" s="18"/>
    </row>
    <row r="741" spans="14:17" ht="15">
      <c r="N741" s="22"/>
      <c r="O741" s="21"/>
      <c r="Q741" s="18"/>
    </row>
    <row r="742" spans="14:17" ht="15">
      <c r="N742" s="22"/>
      <c r="O742" s="21"/>
      <c r="Q742" s="18"/>
    </row>
    <row r="743" spans="14:17" ht="15">
      <c r="N743" s="22"/>
      <c r="O743" s="21"/>
      <c r="Q743" s="18"/>
    </row>
    <row r="744" spans="14:17" ht="15">
      <c r="N744" s="22"/>
      <c r="O744" s="21"/>
      <c r="Q744" s="18"/>
    </row>
    <row r="745" spans="14:17" ht="15">
      <c r="N745" s="22"/>
      <c r="O745" s="21"/>
      <c r="Q745" s="18"/>
    </row>
    <row r="746" spans="14:17" ht="15">
      <c r="N746" s="22"/>
      <c r="O746" s="21"/>
      <c r="Q746" s="18"/>
    </row>
    <row r="747" spans="14:17" ht="15">
      <c r="N747" s="22"/>
      <c r="O747" s="21"/>
      <c r="Q747" s="18"/>
    </row>
    <row r="748" spans="14:17" ht="15">
      <c r="N748" s="22"/>
      <c r="O748" s="21"/>
      <c r="Q748" s="18"/>
    </row>
    <row r="749" spans="14:17" ht="15">
      <c r="N749" s="22"/>
      <c r="O749" s="21"/>
      <c r="Q749" s="18"/>
    </row>
    <row r="750" spans="14:17" ht="15">
      <c r="N750" s="22"/>
      <c r="O750" s="21"/>
      <c r="Q750" s="18"/>
    </row>
    <row r="751" spans="14:17" ht="15">
      <c r="N751" s="22"/>
      <c r="O751" s="21"/>
      <c r="Q751" s="18"/>
    </row>
    <row r="752" spans="14:17" ht="15">
      <c r="N752" s="22"/>
      <c r="O752" s="21"/>
      <c r="Q752" s="18"/>
    </row>
    <row r="753" spans="14:17" ht="15">
      <c r="N753" s="22"/>
      <c r="O753" s="21"/>
      <c r="Q753" s="18"/>
    </row>
    <row r="754" spans="14:17" ht="15">
      <c r="N754" s="22"/>
      <c r="O754" s="21"/>
      <c r="Q754" s="18"/>
    </row>
    <row r="755" spans="14:17" ht="15">
      <c r="N755" s="22"/>
      <c r="O755" s="21"/>
      <c r="Q755" s="18"/>
    </row>
    <row r="756" spans="14:17" ht="15">
      <c r="N756" s="22"/>
      <c r="O756" s="21"/>
      <c r="Q756" s="18"/>
    </row>
    <row r="757" spans="14:17" ht="15">
      <c r="N757" s="22"/>
      <c r="O757" s="21"/>
      <c r="Q757" s="18"/>
    </row>
    <row r="758" spans="14:17" ht="15">
      <c r="N758" s="22"/>
      <c r="O758" s="21"/>
      <c r="Q758" s="18"/>
    </row>
    <row r="759" spans="14:17" ht="15">
      <c r="N759" s="22"/>
      <c r="O759" s="21"/>
      <c r="Q759" s="18"/>
    </row>
    <row r="760" spans="14:17" ht="15">
      <c r="N760" s="22"/>
      <c r="O760" s="21"/>
      <c r="Q760" s="18"/>
    </row>
    <row r="761" spans="14:17" ht="15">
      <c r="N761" s="22"/>
      <c r="O761" s="21"/>
      <c r="Q761" s="18"/>
    </row>
    <row r="762" spans="14:17" ht="15">
      <c r="N762" s="22"/>
      <c r="O762" s="21"/>
      <c r="Q762" s="18"/>
    </row>
    <row r="763" spans="14:17" ht="15">
      <c r="N763" s="22"/>
      <c r="O763" s="21"/>
      <c r="Q763" s="18"/>
    </row>
    <row r="764" spans="14:17" ht="15">
      <c r="N764" s="22"/>
      <c r="O764" s="21"/>
      <c r="Q764" s="18"/>
    </row>
    <row r="765" spans="14:17" ht="15">
      <c r="N765" s="22"/>
      <c r="O765" s="21"/>
      <c r="Q765" s="18"/>
    </row>
    <row r="766" spans="14:17" ht="15">
      <c r="N766" s="22"/>
      <c r="O766" s="21"/>
      <c r="Q766" s="18"/>
    </row>
    <row r="767" spans="14:17" ht="15">
      <c r="N767" s="22"/>
      <c r="O767" s="21"/>
      <c r="Q767" s="18"/>
    </row>
    <row r="768" spans="14:17" ht="15">
      <c r="N768" s="22"/>
      <c r="O768" s="21"/>
      <c r="Q768" s="18"/>
    </row>
    <row r="769" spans="14:17" ht="15">
      <c r="N769" s="22"/>
      <c r="O769" s="21"/>
      <c r="Q769" s="18"/>
    </row>
    <row r="770" spans="14:17" ht="15">
      <c r="N770" s="22"/>
      <c r="O770" s="21"/>
      <c r="Q770" s="18"/>
    </row>
    <row r="771" spans="14:17" ht="15">
      <c r="N771" s="22"/>
      <c r="O771" s="21"/>
      <c r="Q771" s="18"/>
    </row>
    <row r="772" spans="14:17" ht="15">
      <c r="N772" s="22"/>
      <c r="O772" s="21"/>
      <c r="Q772" s="18"/>
    </row>
    <row r="773" spans="14:17" ht="15">
      <c r="N773" s="22"/>
      <c r="O773" s="21"/>
      <c r="Q773" s="18"/>
    </row>
    <row r="774" spans="14:17" ht="15">
      <c r="N774" s="22"/>
      <c r="O774" s="21"/>
      <c r="Q774" s="18"/>
    </row>
    <row r="775" spans="14:17" ht="15">
      <c r="N775" s="22"/>
      <c r="O775" s="21"/>
      <c r="Q775" s="18"/>
    </row>
    <row r="776" spans="14:17" ht="15">
      <c r="N776" s="22"/>
      <c r="O776" s="21"/>
      <c r="Q776" s="18"/>
    </row>
    <row r="777" spans="14:17" ht="15">
      <c r="N777" s="22"/>
      <c r="O777" s="21"/>
      <c r="Q777" s="18"/>
    </row>
    <row r="778" spans="14:17" ht="15">
      <c r="N778" s="22"/>
      <c r="O778" s="21"/>
      <c r="Q778" s="18"/>
    </row>
    <row r="779" spans="14:17" ht="15">
      <c r="N779" s="22"/>
      <c r="O779" s="21"/>
      <c r="Q779" s="18"/>
    </row>
    <row r="780" spans="14:17" ht="15">
      <c r="N780" s="22"/>
      <c r="O780" s="21"/>
      <c r="Q780" s="18"/>
    </row>
    <row r="781" spans="14:17" ht="15">
      <c r="N781" s="22"/>
      <c r="O781" s="21"/>
      <c r="Q781" s="18"/>
    </row>
    <row r="782" spans="14:17" ht="15">
      <c r="N782" s="22"/>
      <c r="O782" s="21"/>
      <c r="Q782" s="18"/>
    </row>
    <row r="783" spans="14:17" ht="15">
      <c r="N783" s="22"/>
      <c r="O783" s="21"/>
      <c r="Q783" s="18"/>
    </row>
    <row r="784" spans="14:17" ht="15">
      <c r="N784" s="22"/>
      <c r="O784" s="21"/>
      <c r="Q784" s="18"/>
    </row>
    <row r="785" spans="14:17" ht="15">
      <c r="N785" s="22"/>
      <c r="O785" s="21"/>
      <c r="Q785" s="18"/>
    </row>
    <row r="786" spans="14:17" ht="15">
      <c r="N786" s="22"/>
      <c r="O786" s="21"/>
      <c r="Q786" s="18"/>
    </row>
    <row r="787" spans="14:17" ht="15">
      <c r="N787" s="22"/>
      <c r="O787" s="21"/>
      <c r="Q787" s="18"/>
    </row>
    <row r="788" spans="14:17" ht="15">
      <c r="N788" s="22"/>
      <c r="O788" s="21"/>
      <c r="Q788" s="18"/>
    </row>
    <row r="789" spans="14:17" ht="15">
      <c r="N789" s="22"/>
      <c r="O789" s="21"/>
      <c r="Q789" s="18"/>
    </row>
    <row r="790" spans="14:17" ht="15">
      <c r="N790" s="22"/>
      <c r="O790" s="21"/>
      <c r="Q790" s="18"/>
    </row>
    <row r="791" spans="14:17" ht="15">
      <c r="N791" s="22"/>
      <c r="O791" s="21"/>
      <c r="Q791" s="18"/>
    </row>
    <row r="792" spans="14:17" ht="15">
      <c r="N792" s="22"/>
      <c r="O792" s="21"/>
      <c r="Q792" s="18"/>
    </row>
    <row r="793" spans="14:17" ht="15">
      <c r="N793" s="22"/>
      <c r="O793" s="21"/>
      <c r="Q793" s="18"/>
    </row>
    <row r="794" spans="14:17" ht="15">
      <c r="N794" s="22"/>
      <c r="O794" s="21"/>
      <c r="Q794" s="18"/>
    </row>
    <row r="795" spans="14:17" ht="15">
      <c r="N795" s="22"/>
      <c r="O795" s="21"/>
      <c r="Q795" s="18"/>
    </row>
    <row r="796" spans="14:17" ht="15">
      <c r="N796" s="22"/>
      <c r="O796" s="21"/>
      <c r="Q796" s="18"/>
    </row>
    <row r="797" spans="14:17" ht="15">
      <c r="N797" s="22"/>
      <c r="O797" s="21"/>
      <c r="Q797" s="18"/>
    </row>
    <row r="798" spans="14:17" ht="15">
      <c r="N798" s="22"/>
      <c r="O798" s="21"/>
      <c r="Q798" s="18"/>
    </row>
    <row r="799" spans="14:17" ht="15">
      <c r="N799" s="22"/>
      <c r="O799" s="21"/>
      <c r="Q799" s="18"/>
    </row>
    <row r="800" spans="14:17" ht="15">
      <c r="N800" s="22"/>
      <c r="O800" s="21"/>
      <c r="Q800" s="18"/>
    </row>
    <row r="801" spans="14:17" ht="15">
      <c r="N801" s="22"/>
      <c r="O801" s="21"/>
      <c r="Q801" s="18"/>
    </row>
    <row r="802" spans="14:17" ht="15">
      <c r="N802" s="22"/>
      <c r="O802" s="21"/>
      <c r="Q802" s="18"/>
    </row>
    <row r="803" spans="14:17" ht="15">
      <c r="N803" s="22"/>
      <c r="O803" s="21"/>
      <c r="Q803" s="18"/>
    </row>
    <row r="804" spans="14:17" ht="15">
      <c r="N804" s="22"/>
      <c r="O804" s="21"/>
      <c r="Q804" s="18"/>
    </row>
    <row r="805" spans="14:17" ht="15">
      <c r="N805" s="22"/>
      <c r="O805" s="21"/>
      <c r="Q805" s="18"/>
    </row>
    <row r="806" spans="14:17" ht="15">
      <c r="N806" s="22"/>
      <c r="O806" s="21"/>
      <c r="Q806" s="18"/>
    </row>
    <row r="807" spans="14:17" ht="15">
      <c r="N807" s="22"/>
      <c r="O807" s="21"/>
      <c r="Q807" s="18"/>
    </row>
    <row r="808" spans="14:17" ht="15">
      <c r="N808" s="22"/>
      <c r="O808" s="21"/>
      <c r="Q808" s="18"/>
    </row>
    <row r="809" spans="14:17" ht="15">
      <c r="N809" s="22"/>
      <c r="O809" s="21"/>
      <c r="Q809" s="18"/>
    </row>
    <row r="810" spans="14:17" ht="15">
      <c r="N810" s="22"/>
      <c r="O810" s="21"/>
      <c r="Q810" s="18"/>
    </row>
    <row r="811" spans="14:17" ht="15">
      <c r="N811" s="22"/>
      <c r="O811" s="21"/>
      <c r="Q811" s="18"/>
    </row>
    <row r="812" spans="14:17" ht="15">
      <c r="N812" s="22"/>
      <c r="O812" s="21"/>
      <c r="Q812" s="18"/>
    </row>
    <row r="813" spans="14:17" ht="15">
      <c r="N813" s="22"/>
      <c r="O813" s="21"/>
      <c r="Q813" s="18"/>
    </row>
    <row r="814" spans="14:17" ht="15">
      <c r="N814" s="22"/>
      <c r="O814" s="21"/>
      <c r="Q814" s="18"/>
    </row>
    <row r="815" spans="14:17" ht="15">
      <c r="N815" s="22"/>
      <c r="O815" s="21"/>
      <c r="Q815" s="18"/>
    </row>
    <row r="816" spans="14:17" ht="15">
      <c r="N816" s="22"/>
      <c r="O816" s="21"/>
      <c r="Q816" s="18"/>
    </row>
    <row r="817" spans="14:17" ht="15">
      <c r="N817" s="22"/>
      <c r="O817" s="21"/>
      <c r="Q817" s="18"/>
    </row>
    <row r="818" spans="14:17" ht="15">
      <c r="N818" s="22"/>
      <c r="O818" s="21"/>
      <c r="Q818" s="18"/>
    </row>
    <row r="819" spans="14:17" ht="15">
      <c r="N819" s="22"/>
      <c r="O819" s="21"/>
      <c r="Q819" s="18"/>
    </row>
    <row r="820" spans="14:17" ht="15">
      <c r="N820" s="22"/>
      <c r="O820" s="21"/>
      <c r="Q820" s="18"/>
    </row>
    <row r="821" spans="14:17" ht="15">
      <c r="N821" s="22"/>
      <c r="O821" s="21"/>
      <c r="Q821" s="18"/>
    </row>
    <row r="822" spans="14:17" ht="15">
      <c r="N822" s="22"/>
      <c r="O822" s="21"/>
      <c r="Q822" s="18"/>
    </row>
    <row r="823" spans="14:17" ht="15">
      <c r="N823" s="22"/>
      <c r="O823" s="21"/>
      <c r="Q823" s="18"/>
    </row>
    <row r="824" spans="14:17" ht="15">
      <c r="N824" s="22"/>
      <c r="O824" s="21"/>
      <c r="Q824" s="18"/>
    </row>
    <row r="825" spans="14:17" ht="15">
      <c r="N825" s="22"/>
      <c r="O825" s="21"/>
      <c r="Q825" s="18"/>
    </row>
    <row r="826" spans="14:17" ht="15">
      <c r="N826" s="22"/>
      <c r="O826" s="21"/>
      <c r="Q826" s="18"/>
    </row>
    <row r="827" spans="14:17" ht="15">
      <c r="N827" s="22"/>
      <c r="O827" s="21"/>
      <c r="Q827" s="18"/>
    </row>
    <row r="828" spans="14:17" ht="15">
      <c r="N828" s="22"/>
      <c r="O828" s="21"/>
      <c r="Q828" s="18"/>
    </row>
    <row r="829" spans="14:17" ht="15">
      <c r="N829" s="22"/>
      <c r="O829" s="21"/>
      <c r="Q829" s="18"/>
    </row>
  </sheetData>
  <sheetProtection selectLockedCells="1"/>
  <mergeCells count="15">
    <mergeCell ref="F18:L18"/>
    <mergeCell ref="F179:L179"/>
    <mergeCell ref="F194:L194"/>
    <mergeCell ref="F110:L110"/>
    <mergeCell ref="F125:L125"/>
    <mergeCell ref="F206:L206"/>
    <mergeCell ref="F3:L3"/>
    <mergeCell ref="F136:L136"/>
    <mergeCell ref="F150:L150"/>
    <mergeCell ref="F163:L163"/>
    <mergeCell ref="F96:L96"/>
    <mergeCell ref="F81:L81"/>
    <mergeCell ref="F70:L70"/>
    <mergeCell ref="F53:L53"/>
    <mergeCell ref="F35:L35"/>
  </mergeCells>
  <printOptions/>
  <pageMargins left="0.51" right="0.3" top="0.87" bottom="1" header="0.5" footer="0.5"/>
  <pageSetup horizontalDpi="300" verticalDpi="300" orientation="landscape" scale="75" r:id="rId2"/>
  <headerFooter alignWithMargins="0">
    <oddFooter>&amp;L&amp;F &amp;A&amp;CJames R Teeters&amp;R&amp;D &amp;T</oddFooter>
  </headerFooter>
  <rowBreaks count="6" manualBreakCount="6">
    <brk id="34" max="255" man="1"/>
    <brk id="69" max="255" man="1"/>
    <brk id="95" max="255" man="1"/>
    <brk id="124" max="255" man="1"/>
    <brk id="149" max="255" man="1"/>
    <brk id="1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 Teeters</dc:creator>
  <cp:keywords/>
  <dc:description/>
  <cp:lastModifiedBy>Jim Teeters</cp:lastModifiedBy>
  <cp:lastPrinted>2010-06-18T13:29:55Z</cp:lastPrinted>
  <dcterms:created xsi:type="dcterms:W3CDTF">1998-05-17T20:46:37Z</dcterms:created>
  <dcterms:modified xsi:type="dcterms:W3CDTF">2014-06-19T21:27:00Z</dcterms:modified>
  <cp:category/>
  <cp:version/>
  <cp:contentType/>
  <cp:contentStatus/>
</cp:coreProperties>
</file>